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90" firstSheet="1" activeTab="1"/>
  </bookViews>
  <sheets>
    <sheet name="Sheet2" sheetId="1" state="hidden" r:id="rId1"/>
    <sheet name="1-1" sheetId="2" r:id="rId2"/>
    <sheet name="1-2" sheetId="3" r:id="rId3"/>
    <sheet name="1-3" sheetId="4" r:id="rId4"/>
    <sheet name="1-4" sheetId="5" r:id="rId5"/>
    <sheet name="1-5" sheetId="6" r:id="rId6"/>
    <sheet name="2-1" sheetId="7" r:id="rId7"/>
    <sheet name="2-2" sheetId="8" r:id="rId8"/>
    <sheet name="3-1" sheetId="9" r:id="rId9"/>
    <sheet name="4-1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<sst xmlns="http://schemas.openxmlformats.org/spreadsheetml/2006/main" count="179" uniqueCount="141">
  <si>
    <t>1-1  云南省地方一般公共预算收入预算表</t>
  </si>
  <si>
    <t> 单位：万元</t>
  </si>
  <si>
    <t>项目</t>
  </si>
  <si>
    <t>预算数为上年执行数的％</t>
  </si>
  <si>
    <t>一、税收收入</t>
  </si>
  <si>
    <t>二、非税收入</t>
  </si>
  <si>
    <t>单位：万元</t>
  </si>
  <si>
    <t>类型               项目</t>
  </si>
  <si>
    <t>收入合计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</si>
  <si>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</si>
  <si>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</si>
  <si>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</si>
  <si>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</si>
  <si>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</si>
  <si>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</si>
  <si>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</si>
  <si>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</si>
  <si>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</si>
  <si>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</si>
  <si>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</si>
  <si>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</si>
  <si>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</si>
  <si>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</si>
  <si>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</si>
  <si>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</si>
  <si>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</si>
  <si>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</si>
  <si>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</si>
  <si>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</si>
  <si>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</si>
  <si>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</si>
  <si>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</si>
  <si>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</si>
  <si>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2017年执行数</t>
  </si>
  <si>
    <t>2017年预算数</t>
  </si>
  <si>
    <t>项           目</t>
  </si>
  <si>
    <t>预算数</t>
  </si>
  <si>
    <t>执行数</t>
  </si>
  <si>
    <t>地区</t>
  </si>
  <si>
    <r>
      <rPr>
        <b/>
        <sz val="12"/>
        <color indexed="8"/>
        <rFont val="宋体"/>
        <family val="0"/>
      </rPr>
      <t>预算数</t>
    </r>
  </si>
  <si>
    <r>
      <rPr>
        <b/>
        <sz val="12"/>
        <color indexed="8"/>
        <rFont val="宋体"/>
        <family val="0"/>
      </rPr>
      <t>执行数</t>
    </r>
  </si>
  <si>
    <r>
      <rPr>
        <b/>
        <sz val="12"/>
        <color indexed="8"/>
        <rFont val="宋体"/>
        <family val="0"/>
      </rPr>
      <t>项</t>
    </r>
    <r>
      <rPr>
        <b/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宋体"/>
        <family val="0"/>
      </rPr>
      <t>目</t>
    </r>
  </si>
  <si>
    <r>
      <rPr>
        <sz val="12"/>
        <color indexed="8"/>
        <rFont val="宋体"/>
        <family val="0"/>
      </rPr>
      <t>一、上两年（</t>
    </r>
    <r>
      <rPr>
        <sz val="12"/>
        <color indexed="8"/>
        <rFont val="Times New Roman"/>
        <family val="1"/>
      </rPr>
      <t>2016</t>
    </r>
    <r>
      <rPr>
        <sz val="12"/>
        <color indexed="8"/>
        <rFont val="宋体"/>
        <family val="0"/>
      </rPr>
      <t>）末地方政府一般债务余额实际数</t>
    </r>
  </si>
  <si>
    <r>
      <rPr>
        <sz val="12"/>
        <color indexed="8"/>
        <rFont val="宋体"/>
        <family val="0"/>
      </rPr>
      <t>二、上一年（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）年末地方政府一般债务限额</t>
    </r>
  </si>
  <si>
    <r>
      <rPr>
        <sz val="12"/>
        <color indexed="8"/>
        <rFont val="宋体"/>
        <family val="0"/>
      </rPr>
      <t>三、上一年（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）地方政府一般债券发行额</t>
    </r>
  </si>
  <si>
    <r>
      <rPr>
        <sz val="12"/>
        <color indexed="8"/>
        <rFont val="宋体"/>
        <family val="0"/>
      </rPr>
      <t>四、上一年（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）地方政府一般债券还本额</t>
    </r>
  </si>
  <si>
    <r>
      <rPr>
        <sz val="12"/>
        <color indexed="8"/>
        <rFont val="宋体"/>
        <family val="0"/>
      </rPr>
      <t>五、上一年（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）末地方政府一般债务余额预计执行数</t>
    </r>
  </si>
  <si>
    <r>
      <rPr>
        <sz val="12"/>
        <color indexed="8"/>
        <rFont val="宋体"/>
        <family val="0"/>
      </rPr>
      <t>六、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本年）地方政府一般债务新增限额</t>
    </r>
  </si>
  <si>
    <r>
      <rPr>
        <sz val="12"/>
        <color indexed="8"/>
        <rFont val="宋体"/>
        <family val="0"/>
      </rPr>
      <t>七、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本年）末地方政府一般债务限额</t>
    </r>
  </si>
  <si>
    <t>单位：万元</t>
  </si>
  <si>
    <t>-</t>
  </si>
  <si>
    <r>
      <t>一、20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年末地方政府专项债务余额实际数</t>
    </r>
  </si>
  <si>
    <r>
      <t>二、20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年末地方政府专项债务余额限额</t>
    </r>
  </si>
  <si>
    <r>
      <t>四、20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年地方政府专项债务还本额</t>
    </r>
  </si>
  <si>
    <r>
      <t>五、2018</t>
    </r>
    <r>
      <rPr>
        <sz val="12"/>
        <color indexed="8"/>
        <rFont val="宋体"/>
        <family val="0"/>
      </rPr>
      <t>年末地方政府专项债务余额预计执行数</t>
    </r>
  </si>
  <si>
    <r>
      <t>三、2017</t>
    </r>
    <r>
      <rPr>
        <sz val="12"/>
        <color indexed="8"/>
        <rFont val="宋体"/>
        <family val="0"/>
      </rPr>
      <t>年地方政府专项债务转贷收入</t>
    </r>
  </si>
  <si>
    <t>-</t>
  </si>
  <si>
    <r>
      <t>一、上两年（20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）末地方政府一般债务余额实际数</t>
    </r>
  </si>
  <si>
    <r>
      <t>二、上一年（20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）年末地方政府一般债务限额</t>
    </r>
  </si>
  <si>
    <r>
      <t>四、上一年（20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）地方政府一般债券转贷额</t>
    </r>
  </si>
  <si>
    <r>
      <t>五、上一年（20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）地方政府一般债券还本额</t>
    </r>
  </si>
  <si>
    <r>
      <t>七、20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年(本年）地方政府一般债务新增限额</t>
    </r>
  </si>
  <si>
    <r>
      <t>八、20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年(本年）末地方政府一般债务限额</t>
    </r>
  </si>
  <si>
    <t>楚雄州</t>
  </si>
  <si>
    <t>州本级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</si>
  <si>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</si>
  <si>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</si>
  <si>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</si>
  <si>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</si>
  <si>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</si>
  <si>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</si>
  <si>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</si>
  <si>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</si>
  <si>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</si>
  <si>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</si>
  <si>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r>
      <t>三、上一年（20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）地方政府一般债券发行额</t>
    </r>
  </si>
  <si>
    <r>
      <t>六、上一年（20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）末地方政府一般债务余额预计执行数</t>
    </r>
  </si>
  <si>
    <r>
      <t>1-1</t>
    </r>
    <r>
      <rPr>
        <sz val="20"/>
        <rFont val="方正小标宋简体"/>
        <family val="4"/>
      </rPr>
      <t>楚雄州政府一般债务限额和余额情况表</t>
    </r>
  </si>
  <si>
    <t>1-2楚雄州州本级政府一般债务余额情况表</t>
  </si>
  <si>
    <t xml:space="preserve">1-4楚雄州专项债务余额情况表 </t>
  </si>
  <si>
    <t xml:space="preserve">1-5楚雄州州本级专项债务余额情况表 </t>
  </si>
  <si>
    <r>
      <t>1-3</t>
    </r>
    <r>
      <rPr>
        <b/>
        <sz val="20"/>
        <rFont val="宋体"/>
        <family val="0"/>
      </rPr>
      <t>楚雄州政府一般债务分地区限额表</t>
    </r>
  </si>
  <si>
    <r>
      <t>2018年一般债务</t>
    </r>
    <r>
      <rPr>
        <b/>
        <sz val="12"/>
        <color indexed="8"/>
        <rFont val="宋体"/>
        <family val="0"/>
      </rPr>
      <t>限额（预算数）</t>
    </r>
  </si>
  <si>
    <t>单位：万元</t>
  </si>
  <si>
    <t>项目</t>
  </si>
  <si>
    <r>
      <t>2017</t>
    </r>
    <r>
      <rPr>
        <sz val="12"/>
        <rFont val="宋体"/>
        <family val="0"/>
      </rPr>
      <t>年预算</t>
    </r>
  </si>
  <si>
    <r>
      <t>2018</t>
    </r>
    <r>
      <rPr>
        <sz val="12"/>
        <rFont val="宋体"/>
        <family val="0"/>
      </rPr>
      <t>年预算</t>
    </r>
  </si>
  <si>
    <r>
      <t>2018</t>
    </r>
    <r>
      <rPr>
        <sz val="12"/>
        <rFont val="宋体"/>
        <family val="0"/>
      </rPr>
      <t>年比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年增减数</t>
    </r>
  </si>
  <si>
    <t>增减幅度</t>
  </si>
  <si>
    <r>
      <t xml:space="preserve">    1</t>
    </r>
    <r>
      <rPr>
        <sz val="12"/>
        <rFont val="宋体"/>
        <family val="0"/>
      </rPr>
      <t>、因公出国（境）支出</t>
    </r>
  </si>
  <si>
    <r>
      <t xml:space="preserve">    2</t>
    </r>
    <r>
      <rPr>
        <sz val="12"/>
        <rFont val="宋体"/>
        <family val="0"/>
      </rPr>
      <t>、公务用车购置及运行维护费支出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</si>
  <si>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其中：公务用车购置</t>
    </r>
  </si>
  <si>
    <r>
      <t xml:space="preserve">                      </t>
    </r>
    <r>
      <rPr>
        <sz val="12"/>
        <rFont val="宋体"/>
        <family val="0"/>
      </rPr>
      <t>公务用车运行维护费</t>
    </r>
  </si>
  <si>
    <r>
      <t xml:space="preserve">    3</t>
    </r>
    <r>
      <rPr>
        <sz val="12"/>
        <rFont val="宋体"/>
        <family val="0"/>
      </rPr>
      <t>、公务接待费支出</t>
    </r>
  </si>
  <si>
    <r>
      <rPr>
        <sz val="12"/>
        <rFont val="宋体"/>
        <family val="0"/>
      </rP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</si>
  <si>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注：</t>
  </si>
  <si>
    <t>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二、“三公”经费增减变化原因说明:“三公”经费预算的减少主要是厉行节约，减少行政成本开支，以及公务用车制度改革的原因。</t>
  </si>
  <si>
    <t>重点工作</t>
  </si>
  <si>
    <t>2017年工作重点及工作情况</t>
  </si>
  <si>
    <t>预算绩效</t>
  </si>
  <si>
    <t>加大力度，开展项目支出绩效评价工作。每年度选择部分上年度州级预算资金安排的项目，县逐年加大力度，对项目资金开展绩效评价。2014年至2017年，共开展绩效评价项目33个，资金合计27,679.21万元。其中，2014年5个项目，资金合计1,170万元；2015年10个项目，资金合计9,467.99万元；2016年10个项目，资金合计7,643.06万元；2017年8个项目，资金合计9,398.16万元。</t>
  </si>
  <si>
    <t>盘活财政存量资金</t>
  </si>
  <si>
    <t>我州按照省厅要求，积极组织开展财政存量资金清理工作，加强了对预算单位国库集中支付结余、非税财政专户结余、其他财政专户结余和预算单位实有资金账户结余资金的清理。2017年我州共收回财政存量资金81,867.56 万元，已全部形成实际支出。</t>
  </si>
  <si>
    <t>税收政策宣传</t>
  </si>
  <si>
    <t>建立税收优惠政策公开机制。我州根据国家税务总局制定的相关税收优惠政府（地方无权制定）适时进行公开，公开方式采取在税务部门网站、办税大厅、电视及楚雄日报及税法宣传月等进行公开，同时，国家税务总局-税收政策栏及云南省财政厅网站-重点领域信息公开-税收政策栏都能查看税收优惠政策。</t>
  </si>
  <si>
    <t>专项资金管理</t>
  </si>
  <si>
    <t>近年来，我州州级部门预算按照“统筹兼顾、突出重点、控制规模”的原则，认真审核部门项目立项依据、使用效益、资金规模等，控制专项资金新增规模，及时撤销不符合地方政府发展战略要求或期限到期的专项资金，将部分民生专项资金纳入一般性转移支付给予保障。</t>
  </si>
  <si>
    <t>政府购买服务</t>
  </si>
  <si>
    <t>楚雄州财政局积极贯彻落实国家、省推进政府购买服务相关政策措施，通过健全工作机制、建立相关制度、开展摸底调查、积极推进试点、推进政府购买服务指导目录管理等办法和措施，在全州范围内积极有序的推进了政府购买服务工作。</t>
  </si>
  <si>
    <r>
      <t> </t>
    </r>
    <r>
      <rPr>
        <sz val="11"/>
        <color indexed="8"/>
        <rFont val="宋体"/>
        <family val="0"/>
      </rPr>
      <t>单位：万元</t>
    </r>
  </si>
  <si>
    <r>
      <rPr>
        <b/>
        <sz val="12"/>
        <color indexed="8"/>
        <rFont val="宋体"/>
        <family val="0"/>
      </rPr>
      <t>项目</t>
    </r>
  </si>
  <si>
    <r>
      <rPr>
        <b/>
        <sz val="12"/>
        <color indexed="8"/>
        <rFont val="宋体"/>
        <family val="0"/>
      </rPr>
      <t>上年执行数</t>
    </r>
  </si>
  <si>
    <r>
      <rPr>
        <b/>
        <sz val="12"/>
        <color indexed="8"/>
        <rFont val="宋体"/>
        <family val="0"/>
      </rPr>
      <t>本年预算数</t>
    </r>
  </si>
  <si>
    <r>
      <rPr>
        <b/>
        <sz val="12"/>
        <color indexed="8"/>
        <rFont val="宋体"/>
        <family val="0"/>
      </rPr>
      <t>预算数为上年执行数的％</t>
    </r>
  </si>
  <si>
    <r>
      <rPr>
        <sz val="12"/>
        <color indexed="8"/>
        <rFont val="宋体"/>
        <family val="0"/>
      </rPr>
      <t>一、文化体育与传媒支出</t>
    </r>
  </si>
  <si>
    <r>
      <rPr>
        <sz val="12"/>
        <color indexed="8"/>
        <rFont val="宋体"/>
        <family val="0"/>
      </rPr>
      <t>二、社会保障和就业支出</t>
    </r>
  </si>
  <si>
    <r>
      <rPr>
        <sz val="12"/>
        <color indexed="8"/>
        <rFont val="宋体"/>
        <family val="0"/>
      </rPr>
      <t>三、节能环保支出</t>
    </r>
  </si>
  <si>
    <r>
      <rPr>
        <sz val="12"/>
        <color indexed="8"/>
        <rFont val="宋体"/>
        <family val="0"/>
      </rPr>
      <t>四、城乡社区支出</t>
    </r>
  </si>
  <si>
    <r>
      <rPr>
        <sz val="12"/>
        <color indexed="8"/>
        <rFont val="宋体"/>
        <family val="0"/>
      </rPr>
      <t>五、农林水支出</t>
    </r>
  </si>
  <si>
    <r>
      <rPr>
        <sz val="12"/>
        <color indexed="8"/>
        <rFont val="宋体"/>
        <family val="0"/>
      </rPr>
      <t>六、交通运输支出</t>
    </r>
  </si>
  <si>
    <r>
      <rPr>
        <sz val="12"/>
        <color indexed="8"/>
        <rFont val="宋体"/>
        <family val="0"/>
      </rPr>
      <t>七、资源勘探信息等支出</t>
    </r>
  </si>
  <si>
    <r>
      <rPr>
        <sz val="12"/>
        <color indexed="8"/>
        <rFont val="宋体"/>
        <family val="0"/>
      </rPr>
      <t>八、商业服务业等支出</t>
    </r>
  </si>
  <si>
    <r>
      <rPr>
        <sz val="12"/>
        <color indexed="8"/>
        <rFont val="宋体"/>
        <family val="0"/>
      </rPr>
      <t>九、其他支出</t>
    </r>
  </si>
  <si>
    <r>
      <rPr>
        <sz val="12"/>
        <color indexed="8"/>
        <rFont val="宋体"/>
        <family val="0"/>
      </rPr>
      <t>十、债务付息支出</t>
    </r>
  </si>
  <si>
    <r>
      <rPr>
        <sz val="12"/>
        <color indexed="8"/>
        <rFont val="宋体"/>
        <family val="0"/>
      </rPr>
      <t>十一、债务发行费用支出</t>
    </r>
  </si>
  <si>
    <r>
      <rPr>
        <sz val="12"/>
        <color indexed="8"/>
        <rFont val="宋体"/>
        <family val="0"/>
      </rPr>
      <t>本年支出小计</t>
    </r>
  </si>
  <si>
    <r>
      <rPr>
        <b/>
        <sz val="12"/>
        <color indexed="8"/>
        <rFont val="宋体"/>
        <family val="0"/>
      </rPr>
      <t>小计</t>
    </r>
  </si>
  <si>
    <r>
      <rPr>
        <b/>
        <sz val="12"/>
        <color indexed="8"/>
        <rFont val="宋体"/>
        <family val="0"/>
      </rPr>
      <t>楚雄市</t>
    </r>
  </si>
  <si>
    <r>
      <rPr>
        <b/>
        <sz val="12"/>
        <color indexed="8"/>
        <rFont val="宋体"/>
        <family val="0"/>
      </rPr>
      <t>双柏县</t>
    </r>
  </si>
  <si>
    <r>
      <rPr>
        <b/>
        <sz val="12"/>
        <color indexed="8"/>
        <rFont val="宋体"/>
        <family val="0"/>
      </rPr>
      <t>牟定县</t>
    </r>
  </si>
  <si>
    <r>
      <rPr>
        <b/>
        <sz val="12"/>
        <color indexed="8"/>
        <rFont val="宋体"/>
        <family val="0"/>
      </rPr>
      <t>南华县</t>
    </r>
  </si>
  <si>
    <r>
      <rPr>
        <b/>
        <sz val="12"/>
        <color indexed="8"/>
        <rFont val="宋体"/>
        <family val="0"/>
      </rPr>
      <t>姚安县</t>
    </r>
  </si>
  <si>
    <r>
      <rPr>
        <b/>
        <sz val="12"/>
        <color indexed="8"/>
        <rFont val="宋体"/>
        <family val="0"/>
      </rPr>
      <t>大姚县</t>
    </r>
  </si>
  <si>
    <r>
      <rPr>
        <b/>
        <sz val="12"/>
        <color indexed="8"/>
        <rFont val="宋体"/>
        <family val="0"/>
      </rPr>
      <t>永仁县</t>
    </r>
  </si>
  <si>
    <r>
      <rPr>
        <b/>
        <sz val="12"/>
        <color indexed="8"/>
        <rFont val="宋体"/>
        <family val="0"/>
      </rPr>
      <t>元谋县</t>
    </r>
  </si>
  <si>
    <r>
      <rPr>
        <b/>
        <sz val="12"/>
        <color indexed="8"/>
        <rFont val="宋体"/>
        <family val="0"/>
      </rPr>
      <t>武定县</t>
    </r>
  </si>
  <si>
    <r>
      <rPr>
        <b/>
        <sz val="12"/>
        <color indexed="8"/>
        <rFont val="宋体"/>
        <family val="0"/>
      </rPr>
      <t>禄丰县</t>
    </r>
  </si>
  <si>
    <r>
      <t>2-1</t>
    </r>
    <r>
      <rPr>
        <sz val="16"/>
        <rFont val="方正小标宋简体"/>
        <family val="4"/>
      </rPr>
      <t>楚雄州</t>
    </r>
    <r>
      <rPr>
        <sz val="16"/>
        <rFont val="Times New Roman"/>
        <family val="1"/>
      </rPr>
      <t>2018</t>
    </r>
    <r>
      <rPr>
        <sz val="16"/>
        <rFont val="方正小标宋简体"/>
        <family val="4"/>
      </rPr>
      <t>年政府性基金转移支付预算表</t>
    </r>
  </si>
  <si>
    <r>
      <t>2-2</t>
    </r>
    <r>
      <rPr>
        <sz val="16"/>
        <rFont val="方正小标宋简体"/>
        <family val="4"/>
      </rPr>
      <t>楚雄州</t>
    </r>
    <r>
      <rPr>
        <sz val="16"/>
        <rFont val="Times New Roman"/>
        <family val="1"/>
      </rPr>
      <t>2018</t>
    </r>
    <r>
      <rPr>
        <sz val="16"/>
        <rFont val="方正小标宋简体"/>
        <family val="4"/>
      </rPr>
      <t>年政府性基金转移支付分地区分项目预算表</t>
    </r>
  </si>
  <si>
    <t>4-1   重点工作情况解释说明汇总表</t>
  </si>
  <si>
    <r>
      <rPr>
        <sz val="20"/>
        <rFont val="黑体"/>
        <family val="3"/>
      </rPr>
      <t>3-1楚雄州州本级</t>
    </r>
    <r>
      <rPr>
        <sz val="20"/>
        <rFont val="Times New Roman"/>
        <family val="1"/>
      </rPr>
      <t>“</t>
    </r>
    <r>
      <rPr>
        <sz val="20"/>
        <rFont val="黑体"/>
        <family val="3"/>
      </rPr>
      <t>三公”经费预算财政拨款情况统计表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</si>
</sst>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;[Red]\-#,##0\ "/>
    <numFmt numFmtId="178" formatCode="#,##0_ "/>
    <numFmt numFmtId="179" formatCode="0.0%"/>
    <numFmt numFmtId="180" formatCode="#,##0_);[Red]\(#,##0\)"/>
    <numFmt numFmtId="181" formatCode="#,##0.00_);[Red]\(#,##0.00\)"/>
    <numFmt numFmtId="182" formatCode="#,##0.00000_);\(#,##0.00000\)"/>
    <numFmt numFmtId="183" formatCode="0.0"/>
    <numFmt numFmtId="184" formatCode="0.00_ "/>
    <numFmt numFmtId="185" formatCode="0.0_ "/>
    <numFmt numFmtId="186" formatCode="0_);[Red]\(0\)"/>
    <numFmt numFmtId="187" formatCode="#,##0.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indexed="8"/>
      <name val="Times New Roman"/>
      <family val="1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6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58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6" fontId="0" fillId="0" borderId="10" xfId="33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indent="1"/>
    </xf>
    <xf numFmtId="178" fontId="61" fillId="33" borderId="10" xfId="0" applyNumberFormat="1" applyFont="1" applyFill="1" applyBorder="1" applyAlignment="1">
      <alignment horizontal="right" vertical="center" wrapText="1"/>
    </xf>
    <xf numFmtId="178" fontId="59" fillId="0" borderId="0" xfId="0" applyNumberFormat="1" applyFont="1" applyFill="1" applyBorder="1" applyAlignment="1">
      <alignment vertical="center"/>
    </xf>
    <xf numFmtId="178" fontId="61" fillId="33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Border="1" applyAlignment="1">
      <alignment vertical="center"/>
    </xf>
    <xf numFmtId="178" fontId="61" fillId="0" borderId="10" xfId="0" applyNumberFormat="1" applyFont="1" applyBorder="1" applyAlignment="1">
      <alignment vertical="center"/>
    </xf>
    <xf numFmtId="178" fontId="61" fillId="0" borderId="10" xfId="0" applyNumberFormat="1" applyFont="1" applyBorder="1" applyAlignment="1" quotePrefix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178" fontId="61" fillId="33" borderId="10" xfId="0" applyNumberFormat="1" applyFont="1" applyFill="1" applyBorder="1" applyAlignment="1" quotePrefix="1">
      <alignment horizontal="center" vertical="center"/>
    </xf>
    <xf numFmtId="178" fontId="61" fillId="33" borderId="1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187" fontId="61" fillId="33" borderId="10" xfId="0" applyNumberFormat="1" applyFont="1" applyFill="1" applyBorder="1" applyAlignment="1">
      <alignment horizontal="center" vertical="center" wrapText="1"/>
    </xf>
    <xf numFmtId="187" fontId="60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78" fontId="61" fillId="33" borderId="10" xfId="0" applyNumberFormat="1" applyFont="1" applyFill="1" applyBorder="1" applyAlignment="1" quotePrefix="1">
      <alignment horizontal="right" vertical="center"/>
    </xf>
    <xf numFmtId="178" fontId="61" fillId="33" borderId="10" xfId="0" applyNumberFormat="1" applyFont="1" applyFill="1" applyBorder="1" applyAlignment="1" quotePrefix="1">
      <alignment horizontal="right" vertical="center" wrapText="1"/>
    </xf>
    <xf numFmtId="178" fontId="57" fillId="0" borderId="0" xfId="0" applyNumberFormat="1" applyFont="1" applyAlignment="1">
      <alignment vertical="center"/>
    </xf>
    <xf numFmtId="178" fontId="61" fillId="0" borderId="10" xfId="0" applyNumberFormat="1" applyFont="1" applyBorder="1" applyAlignment="1" quotePrefix="1">
      <alignment horizontal="right" vertical="center"/>
    </xf>
    <xf numFmtId="0" fontId="63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2"/>
    </xf>
    <xf numFmtId="0" fontId="57" fillId="0" borderId="0" xfId="0" applyFont="1" applyFill="1" applyBorder="1" applyAlignment="1">
      <alignment vertical="center"/>
    </xf>
    <xf numFmtId="187" fontId="61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87" fontId="14" fillId="0" borderId="10" xfId="0" applyNumberFormat="1" applyFont="1" applyBorder="1" applyAlignment="1">
      <alignment horizontal="right" vertical="center" wrapText="1"/>
    </xf>
    <xf numFmtId="10" fontId="1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4" fillId="0" borderId="10" xfId="50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66" fillId="0" borderId="10" xfId="50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50" applyFont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9" fontId="61" fillId="0" borderId="10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14" xfId="0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 2 3" xfId="34"/>
    <cellStyle name="百分比 5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 2" xfId="43"/>
    <cellStyle name="常规 11 3" xfId="44"/>
    <cellStyle name="常规 16" xfId="45"/>
    <cellStyle name="常规 16 2" xfId="46"/>
    <cellStyle name="常规 19 2" xfId="47"/>
    <cellStyle name="常规 2" xfId="48"/>
    <cellStyle name="常规 2 4" xfId="49"/>
    <cellStyle name="常规_2007年云南省向人大报送政府收支预算表格式编制过程表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千位分隔 2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zoomScalePageLayoutView="0" workbookViewId="0" topLeftCell="W1">
      <selection activeCell="AC17" sqref="AC17"/>
    </sheetView>
  </sheetViews>
  <sheetFormatPr defaultColWidth="9.00390625" defaultRowHeight="15"/>
  <cols>
    <col min="1" max="1" width="26.421875" style="0" bestFit="1" customWidth="1"/>
    <col min="2" max="3" width="7.28125" style="0" bestFit="1" customWidth="1"/>
    <col min="4" max="4" width="11.421875" style="0" bestFit="1" customWidth="1"/>
    <col min="5" max="5" width="15.7109375" style="0" bestFit="1" customWidth="1"/>
    <col min="6" max="6" width="11.421875" style="0" bestFit="1" customWidth="1"/>
    <col min="7" max="7" width="7.28125" style="0" bestFit="1" customWidth="1"/>
    <col min="8" max="8" width="15.7109375" style="0" bestFit="1" customWidth="1"/>
    <col min="9" max="10" width="7.28125" style="0" bestFit="1" customWidth="1"/>
    <col min="11" max="11" width="15.7109375" style="0" bestFit="1" customWidth="1"/>
    <col min="12" max="12" width="11.421875" style="0" bestFit="1" customWidth="1"/>
    <col min="13" max="13" width="7.28125" style="0" bestFit="1" customWidth="1"/>
    <col min="14" max="14" width="11.421875" style="0" bestFit="1" customWidth="1"/>
    <col min="15" max="15" width="5.28125" style="0" bestFit="1" customWidth="1"/>
    <col min="16" max="16" width="7.28125" style="0" bestFit="1" customWidth="1"/>
    <col min="17" max="17" width="13.421875" style="0" bestFit="1" customWidth="1"/>
    <col min="18" max="18" width="9.28125" style="0" bestFit="1" customWidth="1"/>
    <col min="19" max="19" width="20.00390625" style="0" bestFit="1" customWidth="1"/>
    <col min="20" max="20" width="9.28125" style="0" bestFit="1" customWidth="1"/>
    <col min="21" max="21" width="17.8515625" style="0" bestFit="1" customWidth="1"/>
    <col min="22" max="22" width="30.8515625" style="0" bestFit="1" customWidth="1"/>
    <col min="23" max="23" width="9.28125" style="0" bestFit="1" customWidth="1"/>
    <col min="24" max="24" width="17.8515625" style="0" bestFit="1" customWidth="1"/>
    <col min="25" max="25" width="9.28125" style="0" bestFit="1" customWidth="1"/>
    <col min="26" max="26" width="20.00390625" style="0" bestFit="1" customWidth="1"/>
    <col min="27" max="27" width="9.28125" style="0" bestFit="1" customWidth="1"/>
    <col min="28" max="28" width="17.8515625" style="0" bestFit="1" customWidth="1"/>
    <col min="29" max="29" width="29.00390625" style="0" customWidth="1"/>
    <col min="30" max="30" width="9.28125" style="0" bestFit="1" customWidth="1"/>
    <col min="31" max="31" width="17.8515625" style="0" bestFit="1" customWidth="1"/>
    <col min="32" max="33" width="9.28125" style="0" bestFit="1" customWidth="1"/>
  </cols>
  <sheetData>
    <row r="1" spans="1:33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4.25" customHeight="1">
      <c r="A2" s="5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3.5">
      <c r="A3" s="65" t="s">
        <v>7</v>
      </c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 t="s">
        <v>5</v>
      </c>
      <c r="S3" s="62"/>
      <c r="T3" s="62"/>
      <c r="U3" s="62"/>
      <c r="V3" s="62"/>
      <c r="W3" s="62"/>
      <c r="X3" s="62"/>
      <c r="Y3" s="62"/>
      <c r="Z3" s="63" t="s">
        <v>8</v>
      </c>
      <c r="AA3" s="64"/>
      <c r="AB3" s="64"/>
      <c r="AC3" s="64"/>
      <c r="AD3" s="64"/>
      <c r="AE3" s="64"/>
      <c r="AF3" s="64"/>
      <c r="AG3" s="62" t="s">
        <v>8</v>
      </c>
    </row>
    <row r="4" spans="1:33" ht="13.5">
      <c r="A4" s="65"/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6" t="s">
        <v>32</v>
      </c>
      <c r="AG4" s="62"/>
    </row>
    <row r="5" spans="1:33" s="11" customFormat="1" ht="14.25">
      <c r="A5" s="8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11" customFormat="1" ht="14.25">
      <c r="A6" s="8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1" customFormat="1" ht="14.25">
      <c r="A7" s="8" t="s">
        <v>3</v>
      </c>
      <c r="B7" s="15">
        <f>IF(B5=0,0,B6/B5)*100</f>
        <v>0</v>
      </c>
      <c r="C7" s="15">
        <f aca="true" t="shared" si="0" ref="C7:AG7">IF(C5=0,0,C6/C5)*100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</row>
  </sheetData>
  <sheetProtection/>
  <mergeCells count="6">
    <mergeCell ref="A1:AG1"/>
    <mergeCell ref="B3:Q3"/>
    <mergeCell ref="R3:Y3"/>
    <mergeCell ref="Z3:AF3"/>
    <mergeCell ref="A3:A4"/>
    <mergeCell ref="AG3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20.28125" style="0" customWidth="1"/>
    <col min="2" max="2" width="59.8515625" style="0" customWidth="1"/>
  </cols>
  <sheetData>
    <row r="1" spans="1:2" ht="21">
      <c r="A1" s="72" t="s">
        <v>139</v>
      </c>
      <c r="B1" s="72"/>
    </row>
    <row r="3" spans="1:2" ht="39.75" customHeight="1">
      <c r="A3" s="55" t="s">
        <v>97</v>
      </c>
      <c r="B3" s="56" t="s">
        <v>98</v>
      </c>
    </row>
    <row r="4" spans="1:2" ht="81">
      <c r="A4" s="57" t="s">
        <v>99</v>
      </c>
      <c r="B4" s="58" t="s">
        <v>100</v>
      </c>
    </row>
    <row r="5" spans="1:2" ht="54">
      <c r="A5" s="57" t="s">
        <v>101</v>
      </c>
      <c r="B5" s="58" t="s">
        <v>102</v>
      </c>
    </row>
    <row r="6" spans="1:2" ht="67.5">
      <c r="A6" s="59" t="s">
        <v>103</v>
      </c>
      <c r="B6" s="58" t="s">
        <v>104</v>
      </c>
    </row>
    <row r="7" spans="1:2" ht="54">
      <c r="A7" s="59" t="s">
        <v>105</v>
      </c>
      <c r="B7" s="58" t="s">
        <v>106</v>
      </c>
    </row>
    <row r="8" spans="1:2" ht="54">
      <c r="A8" s="59" t="s">
        <v>107</v>
      </c>
      <c r="B8" s="58" t="s">
        <v>108</v>
      </c>
    </row>
    <row r="9" spans="1:2" ht="45" customHeight="1">
      <c r="A9" s="60"/>
      <c r="B9" s="60"/>
    </row>
    <row r="10" spans="1:2" ht="45" customHeight="1">
      <c r="A10" s="60"/>
      <c r="B10" s="60"/>
    </row>
  </sheetData>
  <sheetProtection/>
  <mergeCells count="1">
    <mergeCell ref="A1:B1"/>
  </mergeCells>
  <conditionalFormatting sqref="A4:A5">
    <cfRule type="expression" priority="1" dxfId="1" stopIfTrue="1">
      <formula>"len($A:$A)=3"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="110" zoomScaleNormal="110" zoomScalePageLayoutView="0" workbookViewId="0" topLeftCell="A1">
      <selection activeCell="D7" sqref="D7"/>
    </sheetView>
  </sheetViews>
  <sheetFormatPr defaultColWidth="9.140625" defaultRowHeight="15"/>
  <cols>
    <col min="1" max="1" width="61.8515625" style="17" bestFit="1" customWidth="1"/>
    <col min="2" max="3" width="16.57421875" style="17" customWidth="1"/>
    <col min="4" max="16384" width="9.00390625" style="17" customWidth="1"/>
  </cols>
  <sheetData>
    <row r="1" spans="1:3" ht="46.5" customHeight="1">
      <c r="A1" s="66" t="s">
        <v>77</v>
      </c>
      <c r="B1" s="66"/>
      <c r="C1" s="66"/>
    </row>
    <row r="2" spans="1:3" ht="24" customHeight="1">
      <c r="A2" s="67" t="s">
        <v>49</v>
      </c>
      <c r="B2" s="68"/>
      <c r="C2" s="68"/>
    </row>
    <row r="3" spans="1:3" ht="34.5" customHeight="1">
      <c r="A3" s="18" t="s">
        <v>41</v>
      </c>
      <c r="B3" s="18" t="s">
        <v>39</v>
      </c>
      <c r="C3" s="18" t="s">
        <v>40</v>
      </c>
    </row>
    <row r="4" spans="1:3" ht="49.5" customHeight="1">
      <c r="A4" s="19" t="s">
        <v>42</v>
      </c>
      <c r="B4" s="20">
        <v>1387225</v>
      </c>
      <c r="C4" s="20">
        <v>1387255</v>
      </c>
    </row>
    <row r="5" spans="1:3" ht="49.5" customHeight="1">
      <c r="A5" s="19" t="s">
        <v>43</v>
      </c>
      <c r="B5" s="20">
        <v>1624787</v>
      </c>
      <c r="C5" s="20">
        <v>1667788</v>
      </c>
    </row>
    <row r="6" spans="1:3" ht="49.5" customHeight="1">
      <c r="A6" s="19" t="s">
        <v>44</v>
      </c>
      <c r="B6" s="20">
        <v>383649</v>
      </c>
      <c r="C6" s="20">
        <v>328800</v>
      </c>
    </row>
    <row r="7" spans="1:3" ht="49.5" customHeight="1">
      <c r="A7" s="19" t="s">
        <v>45</v>
      </c>
      <c r="B7" s="20">
        <v>383649</v>
      </c>
      <c r="C7" s="20">
        <v>398074</v>
      </c>
    </row>
    <row r="8" spans="1:3" ht="49.5" customHeight="1">
      <c r="A8" s="19" t="s">
        <v>46</v>
      </c>
      <c r="B8" s="20">
        <v>1387225</v>
      </c>
      <c r="C8" s="20">
        <v>1317951</v>
      </c>
    </row>
    <row r="9" spans="1:3" ht="49.5" customHeight="1">
      <c r="A9" s="19" t="s">
        <v>47</v>
      </c>
      <c r="B9" s="20" t="s">
        <v>56</v>
      </c>
      <c r="C9" s="22" t="s">
        <v>56</v>
      </c>
    </row>
    <row r="10" spans="1:3" ht="49.5" customHeight="1">
      <c r="A10" s="19" t="s">
        <v>48</v>
      </c>
      <c r="B10" s="20">
        <v>1667788</v>
      </c>
      <c r="C10" s="34">
        <v>1667788</v>
      </c>
    </row>
    <row r="12" ht="15">
      <c r="C12" s="21"/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7.421875" style="9" customWidth="1"/>
    <col min="2" max="2" width="24.421875" style="9" customWidth="1"/>
    <col min="3" max="3" width="28.00390625" style="9" customWidth="1"/>
    <col min="4" max="16384" width="9.00390625" style="9" customWidth="1"/>
  </cols>
  <sheetData>
    <row r="1" spans="1:3" ht="46.5" customHeight="1">
      <c r="A1" s="69" t="s">
        <v>78</v>
      </c>
      <c r="B1" s="69"/>
      <c r="C1" s="69"/>
    </row>
    <row r="2" spans="1:3" ht="27" customHeight="1">
      <c r="A2" s="67" t="s">
        <v>49</v>
      </c>
      <c r="B2" s="67"/>
      <c r="C2" s="67"/>
    </row>
    <row r="3" spans="1:3" s="32" customFormat="1" ht="25.5" customHeight="1">
      <c r="A3" s="37" t="s">
        <v>35</v>
      </c>
      <c r="B3" s="37" t="s">
        <v>36</v>
      </c>
      <c r="C3" s="37" t="s">
        <v>37</v>
      </c>
    </row>
    <row r="4" spans="1:3" ht="45" customHeight="1">
      <c r="A4" s="26" t="s">
        <v>57</v>
      </c>
      <c r="B4" s="20">
        <v>486923</v>
      </c>
      <c r="C4" s="20">
        <v>486923</v>
      </c>
    </row>
    <row r="5" spans="1:3" ht="45" customHeight="1">
      <c r="A5" s="26" t="s">
        <v>58</v>
      </c>
      <c r="B5" s="20">
        <v>518360</v>
      </c>
      <c r="C5" s="20">
        <v>520234</v>
      </c>
    </row>
    <row r="6" spans="1:3" ht="45" customHeight="1">
      <c r="A6" s="26" t="s">
        <v>75</v>
      </c>
      <c r="B6" s="20">
        <v>214667</v>
      </c>
      <c r="C6" s="20">
        <v>34300</v>
      </c>
    </row>
    <row r="7" spans="1:3" ht="45" customHeight="1">
      <c r="A7" s="26" t="s">
        <v>59</v>
      </c>
      <c r="B7" s="20">
        <f>383649-214667</f>
        <v>168982</v>
      </c>
      <c r="C7" s="20">
        <f>328800-34300</f>
        <v>294500</v>
      </c>
    </row>
    <row r="8" spans="1:3" ht="45" customHeight="1">
      <c r="A8" s="26" t="s">
        <v>60</v>
      </c>
      <c r="B8" s="20">
        <v>214667</v>
      </c>
      <c r="C8" s="20">
        <v>187463</v>
      </c>
    </row>
    <row r="9" spans="1:3" ht="45" customHeight="1">
      <c r="A9" s="26" t="s">
        <v>76</v>
      </c>
      <c r="B9" s="20">
        <v>486923</v>
      </c>
      <c r="C9" s="20">
        <v>379144</v>
      </c>
    </row>
    <row r="10" spans="1:3" ht="45" customHeight="1">
      <c r="A10" s="26" t="s">
        <v>61</v>
      </c>
      <c r="B10" s="27" t="s">
        <v>50</v>
      </c>
      <c r="C10" s="27" t="s">
        <v>50</v>
      </c>
    </row>
    <row r="11" spans="1:3" ht="45" customHeight="1">
      <c r="A11" s="26" t="s">
        <v>62</v>
      </c>
      <c r="B11" s="28">
        <v>520234</v>
      </c>
      <c r="C11" s="33">
        <v>520234</v>
      </c>
    </row>
    <row r="13" ht="13.5">
      <c r="B13" s="10"/>
    </row>
  </sheetData>
  <sheetProtection/>
  <mergeCells count="2">
    <mergeCell ref="A1:C1"/>
    <mergeCell ref="A2:C2"/>
  </mergeCells>
  <printOptions horizontalCentered="1"/>
  <pageMargins left="0.71" right="0.71" top="0.75" bottom="0.75" header="0.31" footer="0.31"/>
  <pageSetup fitToHeight="2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28125" style="9" customWidth="1"/>
    <col min="2" max="2" width="24.28125" style="9" customWidth="1"/>
    <col min="3" max="3" width="58.421875" style="9" customWidth="1"/>
    <col min="4" max="16384" width="9.00390625" style="9" customWidth="1"/>
  </cols>
  <sheetData>
    <row r="1" spans="2:3" ht="47.25" customHeight="1">
      <c r="B1" s="69" t="s">
        <v>81</v>
      </c>
      <c r="C1" s="69"/>
    </row>
    <row r="2" spans="2:3" ht="30" customHeight="1">
      <c r="B2" s="67" t="s">
        <v>49</v>
      </c>
      <c r="C2" s="67"/>
    </row>
    <row r="3" spans="2:3" s="39" customFormat="1" ht="32.25" customHeight="1">
      <c r="B3" s="38" t="s">
        <v>38</v>
      </c>
      <c r="C3" s="37" t="s">
        <v>82</v>
      </c>
    </row>
    <row r="4" spans="2:3" s="39" customFormat="1" ht="25.5" customHeight="1">
      <c r="B4" s="40" t="s">
        <v>63</v>
      </c>
      <c r="C4" s="31">
        <f>SUM(C5:C15)</f>
        <v>1667787.4500000002</v>
      </c>
    </row>
    <row r="5" spans="2:3" s="42" customFormat="1" ht="25.5" customHeight="1">
      <c r="B5" s="41" t="s">
        <v>64</v>
      </c>
      <c r="C5" s="30">
        <v>520233.75</v>
      </c>
    </row>
    <row r="6" spans="2:3" s="42" customFormat="1" ht="25.5" customHeight="1">
      <c r="B6" s="41" t="s">
        <v>65</v>
      </c>
      <c r="C6" s="30">
        <v>248420.36</v>
      </c>
    </row>
    <row r="7" spans="2:3" s="42" customFormat="1" ht="25.5" customHeight="1">
      <c r="B7" s="41" t="s">
        <v>66</v>
      </c>
      <c r="C7" s="30">
        <v>48437.67</v>
      </c>
    </row>
    <row r="8" spans="2:3" s="42" customFormat="1" ht="25.5" customHeight="1">
      <c r="B8" s="41" t="s">
        <v>67</v>
      </c>
      <c r="C8" s="43">
        <v>125334.79</v>
      </c>
    </row>
    <row r="9" spans="2:3" s="42" customFormat="1" ht="25.5" customHeight="1">
      <c r="B9" s="41" t="s">
        <v>68</v>
      </c>
      <c r="C9" s="43">
        <v>103015.12</v>
      </c>
    </row>
    <row r="10" spans="2:3" s="42" customFormat="1" ht="25.5" customHeight="1">
      <c r="B10" s="41" t="s">
        <v>69</v>
      </c>
      <c r="C10" s="43">
        <v>72235.21</v>
      </c>
    </row>
    <row r="11" spans="2:3" s="42" customFormat="1" ht="25.5" customHeight="1">
      <c r="B11" s="41" t="s">
        <v>70</v>
      </c>
      <c r="C11" s="43">
        <v>126901.26</v>
      </c>
    </row>
    <row r="12" spans="2:3" s="42" customFormat="1" ht="25.5" customHeight="1">
      <c r="B12" s="41" t="s">
        <v>71</v>
      </c>
      <c r="C12" s="43">
        <v>35616.07</v>
      </c>
    </row>
    <row r="13" spans="2:3" s="42" customFormat="1" ht="25.5" customHeight="1">
      <c r="B13" s="41" t="s">
        <v>72</v>
      </c>
      <c r="C13" s="43">
        <v>81283.62</v>
      </c>
    </row>
    <row r="14" spans="2:3" s="42" customFormat="1" ht="25.5" customHeight="1">
      <c r="B14" s="41" t="s">
        <v>73</v>
      </c>
      <c r="C14" s="43">
        <v>104011.32</v>
      </c>
    </row>
    <row r="15" spans="2:3" s="42" customFormat="1" ht="25.5" customHeight="1">
      <c r="B15" s="41" t="s">
        <v>74</v>
      </c>
      <c r="C15" s="43">
        <v>202298.28</v>
      </c>
    </row>
    <row r="16" ht="15">
      <c r="C16" s="29"/>
    </row>
  </sheetData>
  <sheetProtection/>
  <mergeCells count="2">
    <mergeCell ref="B1:C1"/>
    <mergeCell ref="B2:C2"/>
  </mergeCells>
  <printOptions horizontalCentered="1"/>
  <pageMargins left="0.71" right="0.71" top="0.75" bottom="0.75" header="0.31" footer="0.31"/>
  <pageSetup fitToHeight="2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61.00390625" style="0" customWidth="1"/>
    <col min="2" max="3" width="30.57421875" style="0" customWidth="1"/>
  </cols>
  <sheetData>
    <row r="1" spans="1:3" s="2" customFormat="1" ht="39" customHeight="1">
      <c r="A1" s="69" t="s">
        <v>79</v>
      </c>
      <c r="B1" s="69"/>
      <c r="C1" s="69"/>
    </row>
    <row r="2" spans="1:3" ht="21.75" customHeight="1">
      <c r="A2" s="5"/>
      <c r="B2" s="6"/>
      <c r="C2" s="7" t="s">
        <v>1</v>
      </c>
    </row>
    <row r="3" spans="1:3" s="3" customFormat="1" ht="45" customHeight="1">
      <c r="A3" s="1" t="s">
        <v>2</v>
      </c>
      <c r="B3" s="1" t="s">
        <v>36</v>
      </c>
      <c r="C3" s="1" t="s">
        <v>37</v>
      </c>
    </row>
    <row r="4" spans="1:3" s="4" customFormat="1" ht="45" customHeight="1">
      <c r="A4" s="23" t="s">
        <v>51</v>
      </c>
      <c r="B4" s="24">
        <v>697432</v>
      </c>
      <c r="C4" s="24">
        <v>614547</v>
      </c>
    </row>
    <row r="5" spans="1:3" s="4" customFormat="1" ht="45" customHeight="1">
      <c r="A5" s="23" t="s">
        <v>52</v>
      </c>
      <c r="B5" s="24">
        <v>811586</v>
      </c>
      <c r="C5" s="24">
        <v>811586</v>
      </c>
    </row>
    <row r="6" spans="1:3" s="4" customFormat="1" ht="45" customHeight="1">
      <c r="A6" s="23" t="s">
        <v>55</v>
      </c>
      <c r="B6" s="24">
        <v>303234</v>
      </c>
      <c r="C6" s="24">
        <v>289400</v>
      </c>
    </row>
    <row r="7" spans="1:3" s="4" customFormat="1" ht="45" customHeight="1">
      <c r="A7" s="23" t="s">
        <v>53</v>
      </c>
      <c r="B7" s="24">
        <v>303234</v>
      </c>
      <c r="C7" s="24">
        <v>372284</v>
      </c>
    </row>
    <row r="8" spans="1:3" s="4" customFormat="1" ht="45" customHeight="1">
      <c r="A8" s="23" t="s">
        <v>54</v>
      </c>
      <c r="B8" s="24">
        <v>614547</v>
      </c>
      <c r="C8" s="25" t="s">
        <v>50</v>
      </c>
    </row>
    <row r="9" s="4" customFormat="1" ht="19.5" customHeight="1"/>
    <row r="10" s="4" customFormat="1" ht="19.5" customHeight="1"/>
    <row r="11" s="4" customFormat="1" ht="19.5" customHeight="1"/>
    <row r="12" s="4" customFormat="1" ht="19.5" customHeight="1"/>
    <row r="13" s="4" customFormat="1" ht="19.5" customHeight="1"/>
    <row r="14" s="4" customFormat="1" ht="19.5" customHeight="1"/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C1"/>
  </mergeCells>
  <printOptions horizontalCentered="1"/>
  <pageMargins left="0.71" right="0.71" top="0.75" bottom="0.75" header="0.31" footer="0.31"/>
  <pageSetup fitToHeight="2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5" sqref="A5"/>
    </sheetView>
  </sheetViews>
  <sheetFormatPr defaultColWidth="9.00390625" defaultRowHeight="15"/>
  <cols>
    <col min="1" max="1" width="61.00390625" style="0" customWidth="1"/>
    <col min="2" max="3" width="30.57421875" style="0" customWidth="1"/>
  </cols>
  <sheetData>
    <row r="1" spans="1:3" s="2" customFormat="1" ht="39" customHeight="1">
      <c r="A1" s="69" t="s">
        <v>80</v>
      </c>
      <c r="B1" s="69"/>
      <c r="C1" s="69"/>
    </row>
    <row r="2" spans="1:3" ht="21.75" customHeight="1">
      <c r="A2" s="5"/>
      <c r="B2" s="6"/>
      <c r="C2" s="7" t="s">
        <v>1</v>
      </c>
    </row>
    <row r="3" spans="1:3" s="3" customFormat="1" ht="45" customHeight="1">
      <c r="A3" s="1" t="s">
        <v>2</v>
      </c>
      <c r="B3" s="1" t="s">
        <v>36</v>
      </c>
      <c r="C3" s="1" t="s">
        <v>37</v>
      </c>
    </row>
    <row r="4" spans="1:5" s="4" customFormat="1" ht="45" customHeight="1">
      <c r="A4" s="23" t="s">
        <v>51</v>
      </c>
      <c r="B4" s="24">
        <v>264170</v>
      </c>
      <c r="C4" s="24">
        <v>185270</v>
      </c>
      <c r="E4" s="35"/>
    </row>
    <row r="5" spans="1:3" s="4" customFormat="1" ht="45" customHeight="1">
      <c r="A5" s="23" t="s">
        <v>52</v>
      </c>
      <c r="B5" s="24">
        <v>270270</v>
      </c>
      <c r="C5" s="24">
        <v>270270</v>
      </c>
    </row>
    <row r="6" spans="1:3" s="4" customFormat="1" ht="45" customHeight="1">
      <c r="A6" s="23" t="s">
        <v>55</v>
      </c>
      <c r="B6" s="24">
        <v>151070</v>
      </c>
      <c r="C6" s="24">
        <v>85740</v>
      </c>
    </row>
    <row r="7" spans="1:3" s="4" customFormat="1" ht="45" customHeight="1">
      <c r="A7" s="23" t="s">
        <v>53</v>
      </c>
      <c r="B7" s="24">
        <v>151070</v>
      </c>
      <c r="C7" s="24">
        <v>164640</v>
      </c>
    </row>
    <row r="8" spans="1:3" s="4" customFormat="1" ht="45" customHeight="1">
      <c r="A8" s="23" t="s">
        <v>54</v>
      </c>
      <c r="B8" s="24">
        <v>185270</v>
      </c>
      <c r="C8" s="36">
        <v>185270</v>
      </c>
    </row>
    <row r="9" s="4" customFormat="1" ht="19.5" customHeight="1"/>
    <row r="10" s="4" customFormat="1" ht="19.5" customHeight="1"/>
    <row r="11" s="4" customFormat="1" ht="19.5" customHeight="1"/>
    <row r="12" s="4" customFormat="1" ht="19.5" customHeight="1"/>
    <row r="13" s="4" customFormat="1" ht="19.5" customHeight="1"/>
    <row r="14" s="4" customFormat="1" ht="19.5" customHeight="1"/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C1"/>
  </mergeCells>
  <printOptions horizontalCentered="1"/>
  <pageMargins left="0.71" right="0.71" top="0.75" bottom="0.75" header="0.31" footer="0.31"/>
  <pageSetup fitToHeight="2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4" sqref="A24"/>
    </sheetView>
  </sheetViews>
  <sheetFormatPr defaultColWidth="9.00390625" defaultRowHeight="15"/>
  <cols>
    <col min="1" max="1" width="60.140625" style="78" customWidth="1"/>
    <col min="2" max="3" width="15.57421875" style="78" customWidth="1"/>
    <col min="4" max="4" width="26.7109375" style="78" bestFit="1" customWidth="1"/>
    <col min="5" max="16384" width="9.00390625" style="78" customWidth="1"/>
  </cols>
  <sheetData>
    <row r="1" spans="1:4" s="74" customFormat="1" ht="30" customHeight="1">
      <c r="A1" s="73" t="s">
        <v>137</v>
      </c>
      <c r="B1" s="73"/>
      <c r="C1" s="73"/>
      <c r="D1" s="73"/>
    </row>
    <row r="2" spans="1:4" ht="15.75">
      <c r="A2" s="75"/>
      <c r="B2" s="76"/>
      <c r="C2" s="76"/>
      <c r="D2" s="77" t="s">
        <v>109</v>
      </c>
    </row>
    <row r="3" spans="1:4" s="80" customFormat="1" ht="19.5" customHeight="1">
      <c r="A3" s="79" t="s">
        <v>110</v>
      </c>
      <c r="B3" s="79" t="s">
        <v>111</v>
      </c>
      <c r="C3" s="79" t="s">
        <v>112</v>
      </c>
      <c r="D3" s="79" t="s">
        <v>113</v>
      </c>
    </row>
    <row r="4" spans="1:4" s="83" customFormat="1" ht="19.5" customHeight="1">
      <c r="A4" s="81" t="s">
        <v>114</v>
      </c>
      <c r="B4" s="81">
        <v>35</v>
      </c>
      <c r="C4" s="81">
        <v>55</v>
      </c>
      <c r="D4" s="82">
        <f>_xlfn.IFERROR((C4-B4)/B4,0)</f>
        <v>0.5714285714285714</v>
      </c>
    </row>
    <row r="5" spans="1:4" s="83" customFormat="1" ht="19.5" customHeight="1">
      <c r="A5" s="81" t="s">
        <v>115</v>
      </c>
      <c r="B5" s="81">
        <v>206</v>
      </c>
      <c r="C5" s="81">
        <v>305</v>
      </c>
      <c r="D5" s="82">
        <f aca="true" t="shared" si="0" ref="D5:D15">_xlfn.IFERROR((C5-B5)/B5,0)</f>
        <v>0.48058252427184467</v>
      </c>
    </row>
    <row r="6" spans="1:4" s="83" customFormat="1" ht="19.5" customHeight="1">
      <c r="A6" s="81" t="s">
        <v>116</v>
      </c>
      <c r="B6" s="81"/>
      <c r="C6" s="81"/>
      <c r="D6" s="82">
        <f t="shared" si="0"/>
        <v>0</v>
      </c>
    </row>
    <row r="7" spans="1:4" s="83" customFormat="1" ht="19.5" customHeight="1">
      <c r="A7" s="81" t="s">
        <v>117</v>
      </c>
      <c r="B7" s="81">
        <v>10161</v>
      </c>
      <c r="C7" s="81">
        <v>12364</v>
      </c>
      <c r="D7" s="82">
        <f t="shared" si="0"/>
        <v>0.21680936915657908</v>
      </c>
    </row>
    <row r="8" spans="1:4" s="83" customFormat="1" ht="19.5" customHeight="1">
      <c r="A8" s="81" t="s">
        <v>118</v>
      </c>
      <c r="B8" s="81">
        <v>1005</v>
      </c>
      <c r="C8" s="81">
        <v>2053</v>
      </c>
      <c r="D8" s="82">
        <f t="shared" si="0"/>
        <v>1.0427860696517413</v>
      </c>
    </row>
    <row r="9" spans="1:4" s="83" customFormat="1" ht="19.5" customHeight="1">
      <c r="A9" s="81" t="s">
        <v>119</v>
      </c>
      <c r="B9" s="81"/>
      <c r="C9" s="81"/>
      <c r="D9" s="82">
        <f t="shared" si="0"/>
        <v>0</v>
      </c>
    </row>
    <row r="10" spans="1:4" s="83" customFormat="1" ht="19.5" customHeight="1">
      <c r="A10" s="81" t="s">
        <v>120</v>
      </c>
      <c r="B10" s="81"/>
      <c r="C10" s="81"/>
      <c r="D10" s="82">
        <f t="shared" si="0"/>
        <v>0</v>
      </c>
    </row>
    <row r="11" spans="1:4" s="83" customFormat="1" ht="19.5" customHeight="1">
      <c r="A11" s="81" t="s">
        <v>121</v>
      </c>
      <c r="B11" s="81">
        <v>25</v>
      </c>
      <c r="C11" s="81">
        <v>30</v>
      </c>
      <c r="D11" s="82">
        <f t="shared" si="0"/>
        <v>0.2</v>
      </c>
    </row>
    <row r="12" spans="1:4" s="83" customFormat="1" ht="19.5" customHeight="1">
      <c r="A12" s="81" t="s">
        <v>122</v>
      </c>
      <c r="B12" s="81">
        <v>257</v>
      </c>
      <c r="C12" s="81">
        <v>487</v>
      </c>
      <c r="D12" s="82">
        <f t="shared" si="0"/>
        <v>0.8949416342412452</v>
      </c>
    </row>
    <row r="13" spans="1:4" s="83" customFormat="1" ht="19.5" customHeight="1">
      <c r="A13" s="81" t="s">
        <v>123</v>
      </c>
      <c r="B13" s="81"/>
      <c r="C13" s="81"/>
      <c r="D13" s="82">
        <f t="shared" si="0"/>
        <v>0</v>
      </c>
    </row>
    <row r="14" spans="1:4" s="83" customFormat="1" ht="19.5" customHeight="1">
      <c r="A14" s="81" t="s">
        <v>124</v>
      </c>
      <c r="B14" s="81"/>
      <c r="C14" s="81"/>
      <c r="D14" s="82">
        <f t="shared" si="0"/>
        <v>0</v>
      </c>
    </row>
    <row r="15" spans="1:4" s="83" customFormat="1" ht="19.5" customHeight="1">
      <c r="A15" s="81" t="s">
        <v>125</v>
      </c>
      <c r="B15" s="81">
        <f>SUM(B4:B14)</f>
        <v>11689</v>
      </c>
      <c r="C15" s="81">
        <f>SUM(C4:C14)</f>
        <v>15294</v>
      </c>
      <c r="D15" s="82">
        <f t="shared" si="0"/>
        <v>0.30840961587817606</v>
      </c>
    </row>
    <row r="16" s="83" customFormat="1" ht="19.5" customHeight="1"/>
    <row r="17" s="83" customFormat="1" ht="19.5" customHeight="1"/>
    <row r="18" s="83" customFormat="1" ht="19.5" customHeight="1"/>
    <row r="19" s="83" customFormat="1" ht="19.5" customHeight="1"/>
    <row r="20" s="83" customFormat="1" ht="19.5" customHeight="1"/>
    <row r="21" s="83" customFormat="1" ht="19.5" customHeight="1"/>
    <row r="22" s="83" customFormat="1" ht="19.5" customHeight="1"/>
    <row r="23" s="83" customFormat="1" ht="19.5" customHeight="1"/>
    <row r="24" s="83" customFormat="1" ht="19.5" customHeight="1"/>
    <row r="25" s="83" customFormat="1" ht="19.5" customHeight="1"/>
    <row r="26" s="83" customFormat="1" ht="19.5" customHeight="1"/>
    <row r="27" s="83" customFormat="1" ht="19.5" customHeight="1"/>
    <row r="28" s="83" customFormat="1" ht="19.5" customHeight="1"/>
    <row r="29" s="83" customFormat="1" ht="19.5" customHeight="1"/>
    <row r="30" s="83" customFormat="1" ht="19.5" customHeight="1"/>
    <row r="31" s="83" customFormat="1" ht="19.5" customHeight="1"/>
    <row r="32" s="83" customFormat="1" ht="19.5" customHeight="1"/>
    <row r="33" s="83" customFormat="1" ht="19.5" customHeight="1"/>
    <row r="34" s="83" customFormat="1" ht="19.5" customHeight="1"/>
    <row r="35" s="83" customFormat="1" ht="19.5" customHeight="1"/>
    <row r="36" s="83" customFormat="1" ht="19.5" customHeight="1"/>
    <row r="37" s="83" customFormat="1" ht="19.5" customHeight="1"/>
    <row r="38" s="83" customFormat="1" ht="19.5" customHeight="1"/>
    <row r="39" s="83" customFormat="1" ht="19.5" customHeight="1"/>
    <row r="40" s="83" customFormat="1" ht="19.5" customHeight="1"/>
    <row r="41" s="83" customFormat="1" ht="19.5" customHeight="1"/>
    <row r="42" s="83" customFormat="1" ht="19.5" customHeight="1"/>
    <row r="43" s="83" customFormat="1" ht="19.5" customHeight="1"/>
    <row r="44" s="83" customFormat="1" ht="19.5" customHeight="1"/>
    <row r="45" s="83" customFormat="1" ht="19.5" customHeight="1"/>
    <row r="46" s="83" customFormat="1" ht="19.5" customHeight="1"/>
    <row r="47" s="83" customFormat="1" ht="19.5" customHeight="1"/>
    <row r="48" s="83" customFormat="1" ht="19.5" customHeight="1"/>
    <row r="49" s="83" customFormat="1" ht="19.5" customHeight="1"/>
    <row r="50" s="83" customFormat="1" ht="19.5" customHeight="1"/>
    <row r="51" s="83" customFormat="1" ht="19.5" customHeight="1"/>
    <row r="52" s="83" customFormat="1" ht="19.5" customHeight="1"/>
    <row r="53" s="83" customFormat="1" ht="19.5" customHeight="1"/>
    <row r="54" s="83" customFormat="1" ht="19.5" customHeight="1"/>
    <row r="55" s="83" customFormat="1" ht="19.5" customHeight="1"/>
    <row r="56" s="83" customFormat="1" ht="19.5" customHeight="1"/>
    <row r="57" s="83" customFormat="1" ht="19.5" customHeight="1"/>
    <row r="58" s="83" customFormat="1" ht="19.5" customHeight="1"/>
    <row r="59" s="83" customFormat="1" ht="19.5" customHeight="1"/>
    <row r="60" s="83" customFormat="1" ht="19.5" customHeight="1"/>
    <row r="61" s="83" customFormat="1" ht="19.5" customHeight="1"/>
    <row r="62" s="83" customFormat="1" ht="19.5" customHeight="1"/>
    <row r="63" s="83" customFormat="1" ht="19.5" customHeight="1"/>
    <row r="64" s="83" customFormat="1" ht="19.5" customHeight="1"/>
    <row r="65" s="83" customFormat="1" ht="19.5" customHeight="1"/>
    <row r="66" s="83" customFormat="1" ht="19.5" customHeight="1"/>
    <row r="67" s="83" customFormat="1" ht="19.5" customHeight="1"/>
    <row r="68" s="83" customFormat="1" ht="19.5" customHeight="1"/>
    <row r="69" s="83" customFormat="1" ht="19.5" customHeight="1"/>
    <row r="70" s="83" customFormat="1" ht="19.5" customHeight="1"/>
    <row r="71" s="83" customFormat="1" ht="19.5" customHeight="1"/>
    <row r="72" s="83" customFormat="1" ht="19.5" customHeight="1"/>
    <row r="73" s="83" customFormat="1" ht="19.5" customHeight="1"/>
    <row r="74" s="83" customFormat="1" ht="19.5" customHeight="1"/>
    <row r="75" s="83" customFormat="1" ht="19.5" customHeight="1"/>
    <row r="76" s="83" customFormat="1" ht="19.5" customHeight="1"/>
    <row r="77" s="83" customFormat="1" ht="19.5" customHeight="1"/>
    <row r="78" s="83" customFormat="1" ht="19.5" customHeight="1"/>
    <row r="79" s="83" customFormat="1" ht="19.5" customHeight="1"/>
    <row r="80" s="83" customFormat="1" ht="19.5" customHeight="1"/>
    <row r="81" s="83" customFormat="1" ht="19.5" customHeight="1"/>
    <row r="82" s="83" customFormat="1" ht="19.5" customHeight="1"/>
    <row r="83" s="83" customFormat="1" ht="19.5" customHeight="1"/>
    <row r="84" s="83" customFormat="1" ht="19.5" customHeight="1"/>
    <row r="85" s="83" customFormat="1" ht="19.5" customHeight="1"/>
    <row r="86" s="83" customFormat="1" ht="19.5" customHeight="1"/>
    <row r="87" s="83" customFormat="1" ht="19.5" customHeight="1"/>
    <row r="88" s="83" customFormat="1" ht="19.5" customHeight="1"/>
    <row r="89" s="83" customFormat="1" ht="19.5" customHeight="1"/>
    <row r="90" s="83" customFormat="1" ht="19.5" customHeight="1"/>
    <row r="91" s="83" customFormat="1" ht="19.5" customHeight="1"/>
    <row r="92" s="83" customFormat="1" ht="19.5" customHeight="1"/>
    <row r="93" s="83" customFormat="1" ht="19.5" customHeight="1"/>
    <row r="94" s="83" customFormat="1" ht="19.5" customHeight="1"/>
    <row r="95" s="83" customFormat="1" ht="19.5" customHeight="1"/>
    <row r="96" s="83" customFormat="1" ht="19.5" customHeight="1"/>
    <row r="97" s="83" customFormat="1" ht="19.5" customHeight="1"/>
    <row r="98" s="83" customFormat="1" ht="19.5" customHeight="1"/>
    <row r="99" s="83" customFormat="1" ht="19.5" customHeight="1"/>
    <row r="100" s="83" customFormat="1" ht="19.5" customHeight="1"/>
    <row r="101" s="83" customFormat="1" ht="19.5" customHeight="1"/>
    <row r="102" s="83" customFormat="1" ht="19.5" customHeight="1"/>
    <row r="103" s="83" customFormat="1" ht="19.5" customHeight="1"/>
    <row r="104" s="83" customFormat="1" ht="19.5" customHeight="1"/>
    <row r="105" s="83" customFormat="1" ht="19.5" customHeight="1"/>
    <row r="106" s="83" customFormat="1" ht="19.5" customHeight="1"/>
    <row r="107" s="83" customFormat="1" ht="19.5" customHeight="1"/>
    <row r="108" s="83" customFormat="1" ht="19.5" customHeight="1"/>
    <row r="109" s="83" customFormat="1" ht="19.5" customHeight="1"/>
    <row r="110" s="83" customFormat="1" ht="19.5" customHeight="1"/>
    <row r="111" s="83" customFormat="1" ht="19.5" customHeight="1"/>
    <row r="112" s="83" customFormat="1" ht="19.5" customHeight="1"/>
    <row r="113" s="83" customFormat="1" ht="19.5" customHeight="1"/>
    <row r="114" s="83" customFormat="1" ht="19.5" customHeight="1"/>
    <row r="115" s="83" customFormat="1" ht="19.5" customHeight="1"/>
    <row r="116" s="83" customFormat="1" ht="19.5" customHeight="1"/>
    <row r="117" s="83" customFormat="1" ht="19.5" customHeight="1"/>
    <row r="118" s="83" customFormat="1" ht="19.5" customHeight="1"/>
    <row r="119" s="83" customFormat="1" ht="19.5" customHeight="1"/>
    <row r="120" s="83" customFormat="1" ht="19.5" customHeight="1"/>
    <row r="121" s="8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6" sqref="D26"/>
    </sheetView>
  </sheetViews>
  <sheetFormatPr defaultColWidth="9.00390625" defaultRowHeight="15"/>
  <cols>
    <col min="1" max="1" width="25.00390625" style="78" bestFit="1" customWidth="1"/>
    <col min="2" max="12" width="10.57421875" style="78" customWidth="1"/>
    <col min="13" max="16384" width="9.00390625" style="78" customWidth="1"/>
  </cols>
  <sheetData>
    <row r="1" spans="1:12" s="74" customFormat="1" ht="30" customHeight="1">
      <c r="A1" s="73" t="s">
        <v>138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5">
      <c r="L2" s="84" t="s">
        <v>109</v>
      </c>
    </row>
    <row r="3" spans="1:12" s="85" customFormat="1" ht="19.5" customHeight="1">
      <c r="A3" s="79" t="s">
        <v>110</v>
      </c>
      <c r="B3" s="79" t="s">
        <v>126</v>
      </c>
      <c r="C3" s="79" t="s">
        <v>127</v>
      </c>
      <c r="D3" s="79" t="s">
        <v>128</v>
      </c>
      <c r="E3" s="79" t="s">
        <v>129</v>
      </c>
      <c r="F3" s="79" t="s">
        <v>130</v>
      </c>
      <c r="G3" s="79" t="s">
        <v>131</v>
      </c>
      <c r="H3" s="79" t="s">
        <v>132</v>
      </c>
      <c r="I3" s="79" t="s">
        <v>133</v>
      </c>
      <c r="J3" s="79" t="s">
        <v>134</v>
      </c>
      <c r="K3" s="79" t="s">
        <v>135</v>
      </c>
      <c r="L3" s="79" t="s">
        <v>136</v>
      </c>
    </row>
    <row r="4" spans="1:12" s="83" customFormat="1" ht="19.5" customHeight="1">
      <c r="A4" s="81" t="s">
        <v>114</v>
      </c>
      <c r="B4" s="81">
        <f>SUM(C4:L4)</f>
        <v>55</v>
      </c>
      <c r="C4" s="81">
        <v>20</v>
      </c>
      <c r="D4" s="81">
        <v>10</v>
      </c>
      <c r="E4" s="81">
        <v>10</v>
      </c>
      <c r="F4" s="81"/>
      <c r="G4" s="81">
        <v>15</v>
      </c>
      <c r="H4" s="81"/>
      <c r="I4" s="81"/>
      <c r="J4" s="81"/>
      <c r="K4" s="81"/>
      <c r="L4" s="81"/>
    </row>
    <row r="5" spans="1:12" s="83" customFormat="1" ht="19.5" customHeight="1">
      <c r="A5" s="81" t="s">
        <v>115</v>
      </c>
      <c r="B5" s="81">
        <f aca="true" t="shared" si="0" ref="B5:B14">SUM(C5:L5)</f>
        <v>305</v>
      </c>
      <c r="C5" s="81">
        <v>20</v>
      </c>
      <c r="D5" s="81">
        <v>33</v>
      </c>
      <c r="E5" s="81">
        <v>22</v>
      </c>
      <c r="F5" s="81">
        <v>30</v>
      </c>
      <c r="G5" s="81">
        <v>11</v>
      </c>
      <c r="H5" s="81">
        <v>50</v>
      </c>
      <c r="I5" s="81">
        <v>30</v>
      </c>
      <c r="J5" s="81">
        <v>55</v>
      </c>
      <c r="K5" s="81">
        <v>20</v>
      </c>
      <c r="L5" s="81">
        <v>34</v>
      </c>
    </row>
    <row r="6" spans="1:12" s="83" customFormat="1" ht="19.5" customHeight="1">
      <c r="A6" s="81" t="s">
        <v>116</v>
      </c>
      <c r="B6" s="81">
        <f t="shared" si="0"/>
        <v>0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s="83" customFormat="1" ht="19.5" customHeight="1">
      <c r="A7" s="81" t="s">
        <v>117</v>
      </c>
      <c r="B7" s="81">
        <f t="shared" si="0"/>
        <v>12364</v>
      </c>
      <c r="C7" s="81">
        <v>2503</v>
      </c>
      <c r="D7" s="81">
        <v>1280</v>
      </c>
      <c r="E7" s="81">
        <v>208</v>
      </c>
      <c r="F7" s="81">
        <v>1435</v>
      </c>
      <c r="G7" s="81">
        <v>1596</v>
      </c>
      <c r="H7" s="81">
        <v>1535</v>
      </c>
      <c r="I7" s="81">
        <v>509</v>
      </c>
      <c r="J7" s="81">
        <v>1396</v>
      </c>
      <c r="K7" s="81">
        <v>953</v>
      </c>
      <c r="L7" s="81">
        <v>949</v>
      </c>
    </row>
    <row r="8" spans="1:12" s="83" customFormat="1" ht="19.5" customHeight="1">
      <c r="A8" s="81" t="s">
        <v>118</v>
      </c>
      <c r="B8" s="81">
        <f t="shared" si="0"/>
        <v>2053</v>
      </c>
      <c r="C8" s="81">
        <v>159</v>
      </c>
      <c r="D8" s="81">
        <v>205</v>
      </c>
      <c r="E8" s="81">
        <v>203</v>
      </c>
      <c r="F8" s="81">
        <v>159</v>
      </c>
      <c r="G8" s="81">
        <v>253</v>
      </c>
      <c r="H8" s="81">
        <v>159</v>
      </c>
      <c r="I8" s="81">
        <v>159</v>
      </c>
      <c r="J8" s="81">
        <v>350</v>
      </c>
      <c r="K8" s="81">
        <v>250</v>
      </c>
      <c r="L8" s="81">
        <v>156</v>
      </c>
    </row>
    <row r="9" spans="1:12" s="83" customFormat="1" ht="19.5" customHeight="1">
      <c r="A9" s="81" t="s">
        <v>119</v>
      </c>
      <c r="B9" s="81">
        <f t="shared" si="0"/>
        <v>0</v>
      </c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s="83" customFormat="1" ht="19.5" customHeight="1">
      <c r="A10" s="81" t="s">
        <v>120</v>
      </c>
      <c r="B10" s="81">
        <f t="shared" si="0"/>
        <v>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s="83" customFormat="1" ht="19.5" customHeight="1">
      <c r="A11" s="81" t="s">
        <v>121</v>
      </c>
      <c r="B11" s="81">
        <f t="shared" si="0"/>
        <v>30</v>
      </c>
      <c r="C11" s="81">
        <v>15</v>
      </c>
      <c r="D11" s="81">
        <v>10</v>
      </c>
      <c r="E11" s="81"/>
      <c r="F11" s="81"/>
      <c r="G11" s="81"/>
      <c r="H11" s="81"/>
      <c r="I11" s="81"/>
      <c r="J11" s="81"/>
      <c r="K11" s="81"/>
      <c r="L11" s="81">
        <v>5</v>
      </c>
    </row>
    <row r="12" spans="1:12" s="83" customFormat="1" ht="19.5" customHeight="1">
      <c r="A12" s="81" t="s">
        <v>122</v>
      </c>
      <c r="B12" s="81">
        <f t="shared" si="0"/>
        <v>487</v>
      </c>
      <c r="C12" s="81">
        <v>256</v>
      </c>
      <c r="D12" s="81">
        <v>125</v>
      </c>
      <c r="E12" s="81"/>
      <c r="F12" s="81">
        <v>106</v>
      </c>
      <c r="G12" s="81"/>
      <c r="H12" s="81"/>
      <c r="I12" s="81"/>
      <c r="J12" s="81"/>
      <c r="K12" s="81"/>
      <c r="L12" s="81"/>
    </row>
    <row r="13" spans="1:12" s="83" customFormat="1" ht="19.5" customHeight="1">
      <c r="A13" s="81" t="s">
        <v>123</v>
      </c>
      <c r="B13" s="81">
        <f t="shared" si="0"/>
        <v>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83" customFormat="1" ht="19.5" customHeight="1">
      <c r="A14" s="81" t="s">
        <v>124</v>
      </c>
      <c r="B14" s="81">
        <f t="shared" si="0"/>
        <v>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s="83" customFormat="1" ht="19.5" customHeight="1">
      <c r="A15" s="81" t="s">
        <v>125</v>
      </c>
      <c r="B15" s="81">
        <f>SUM(B4:B14)</f>
        <v>15294</v>
      </c>
      <c r="C15" s="81">
        <f aca="true" t="shared" si="1" ref="C15:L15">SUM(C4:C14)</f>
        <v>2973</v>
      </c>
      <c r="D15" s="81">
        <f t="shared" si="1"/>
        <v>1663</v>
      </c>
      <c r="E15" s="81">
        <f t="shared" si="1"/>
        <v>443</v>
      </c>
      <c r="F15" s="81">
        <f t="shared" si="1"/>
        <v>1730</v>
      </c>
      <c r="G15" s="81">
        <f t="shared" si="1"/>
        <v>1875</v>
      </c>
      <c r="H15" s="81">
        <f t="shared" si="1"/>
        <v>1744</v>
      </c>
      <c r="I15" s="81">
        <f t="shared" si="1"/>
        <v>698</v>
      </c>
      <c r="J15" s="81">
        <f t="shared" si="1"/>
        <v>1801</v>
      </c>
      <c r="K15" s="81">
        <f t="shared" si="1"/>
        <v>1223</v>
      </c>
      <c r="L15" s="81">
        <f t="shared" si="1"/>
        <v>1144</v>
      </c>
    </row>
    <row r="16" s="83" customFormat="1" ht="19.5" customHeight="1"/>
    <row r="17" s="83" customFormat="1" ht="19.5" customHeight="1"/>
    <row r="18" s="83" customFormat="1" ht="19.5" customHeight="1"/>
    <row r="19" s="83" customFormat="1" ht="19.5" customHeight="1"/>
    <row r="20" s="83" customFormat="1" ht="19.5" customHeight="1"/>
    <row r="21" s="83" customFormat="1" ht="19.5" customHeight="1"/>
    <row r="22" s="83" customFormat="1" ht="19.5" customHeight="1"/>
    <row r="23" s="83" customFormat="1" ht="19.5" customHeight="1"/>
    <row r="24" s="83" customFormat="1" ht="19.5" customHeight="1"/>
    <row r="25" s="83" customFormat="1" ht="19.5" customHeight="1"/>
    <row r="26" s="83" customFormat="1" ht="19.5" customHeight="1"/>
    <row r="27" s="83" customFormat="1" ht="19.5" customHeight="1"/>
    <row r="28" s="83" customFormat="1" ht="19.5" customHeight="1"/>
    <row r="29" s="83" customFormat="1" ht="19.5" customHeight="1"/>
    <row r="30" s="83" customFormat="1" ht="19.5" customHeight="1"/>
    <row r="31" s="83" customFormat="1" ht="19.5" customHeight="1"/>
    <row r="32" s="83" customFormat="1" ht="19.5" customHeight="1"/>
    <row r="33" s="83" customFormat="1" ht="19.5" customHeight="1"/>
    <row r="34" s="83" customFormat="1" ht="19.5" customHeight="1"/>
    <row r="35" s="83" customFormat="1" ht="19.5" customHeight="1"/>
    <row r="36" s="83" customFormat="1" ht="19.5" customHeight="1"/>
    <row r="37" s="83" customFormat="1" ht="19.5" customHeight="1"/>
    <row r="38" s="83" customFormat="1" ht="19.5" customHeight="1"/>
    <row r="39" s="83" customFormat="1" ht="19.5" customHeight="1"/>
    <row r="40" s="83" customFormat="1" ht="19.5" customHeight="1"/>
    <row r="41" s="83" customFormat="1" ht="19.5" customHeight="1"/>
    <row r="42" s="83" customFormat="1" ht="19.5" customHeight="1"/>
    <row r="43" s="83" customFormat="1" ht="19.5" customHeight="1"/>
    <row r="44" s="83" customFormat="1" ht="19.5" customHeight="1"/>
    <row r="45" s="83" customFormat="1" ht="19.5" customHeight="1"/>
    <row r="46" s="83" customFormat="1" ht="19.5" customHeight="1"/>
    <row r="47" s="83" customFormat="1" ht="19.5" customHeight="1"/>
    <row r="48" s="83" customFormat="1" ht="19.5" customHeight="1"/>
    <row r="49" s="83" customFormat="1" ht="19.5" customHeight="1"/>
    <row r="50" s="83" customFormat="1" ht="19.5" customHeight="1"/>
    <row r="51" s="83" customFormat="1" ht="19.5" customHeight="1"/>
    <row r="52" s="83" customFormat="1" ht="19.5" customHeight="1"/>
    <row r="53" s="83" customFormat="1" ht="19.5" customHeight="1"/>
    <row r="54" s="83" customFormat="1" ht="19.5" customHeight="1"/>
    <row r="55" s="83" customFormat="1" ht="19.5" customHeight="1"/>
    <row r="56" s="83" customFormat="1" ht="19.5" customHeight="1"/>
    <row r="57" s="83" customFormat="1" ht="19.5" customHeight="1"/>
    <row r="58" s="83" customFormat="1" ht="19.5" customHeight="1"/>
    <row r="59" s="83" customFormat="1" ht="19.5" customHeight="1"/>
    <row r="60" s="83" customFormat="1" ht="19.5" customHeight="1"/>
    <row r="61" s="83" customFormat="1" ht="19.5" customHeight="1"/>
    <row r="62" s="83" customFormat="1" ht="19.5" customHeight="1"/>
    <row r="63" s="83" customFormat="1" ht="19.5" customHeight="1"/>
    <row r="64" s="83" customFormat="1" ht="19.5" customHeight="1"/>
    <row r="65" s="83" customFormat="1" ht="19.5" customHeight="1"/>
    <row r="66" s="83" customFormat="1" ht="19.5" customHeight="1"/>
    <row r="67" s="83" customFormat="1" ht="19.5" customHeight="1"/>
    <row r="68" s="83" customFormat="1" ht="19.5" customHeight="1"/>
    <row r="69" s="83" customFormat="1" ht="19.5" customHeight="1"/>
    <row r="70" s="83" customFormat="1" ht="19.5" customHeight="1"/>
    <row r="71" s="83" customFormat="1" ht="19.5" customHeight="1"/>
    <row r="72" s="83" customFormat="1" ht="19.5" customHeight="1"/>
    <row r="73" s="83" customFormat="1" ht="19.5" customHeight="1"/>
    <row r="74" s="83" customFormat="1" ht="19.5" customHeight="1"/>
    <row r="75" s="83" customFormat="1" ht="19.5" customHeight="1"/>
    <row r="76" s="83" customFormat="1" ht="19.5" customHeight="1"/>
    <row r="77" s="83" customFormat="1" ht="19.5" customHeight="1"/>
    <row r="78" s="83" customFormat="1" ht="19.5" customHeight="1"/>
    <row r="79" s="83" customFormat="1" ht="19.5" customHeight="1"/>
    <row r="80" s="83" customFormat="1" ht="19.5" customHeight="1"/>
    <row r="81" s="83" customFormat="1" ht="19.5" customHeight="1"/>
    <row r="82" s="83" customFormat="1" ht="19.5" customHeight="1"/>
    <row r="83" s="83" customFormat="1" ht="19.5" customHeight="1"/>
    <row r="84" s="83" customFormat="1" ht="19.5" customHeight="1"/>
    <row r="85" s="83" customFormat="1" ht="19.5" customHeight="1"/>
    <row r="86" s="83" customFormat="1" ht="19.5" customHeight="1"/>
    <row r="87" s="83" customFormat="1" ht="19.5" customHeight="1"/>
    <row r="88" s="83" customFormat="1" ht="19.5" customHeight="1"/>
    <row r="89" s="83" customFormat="1" ht="19.5" customHeight="1"/>
    <row r="90" s="83" customFormat="1" ht="19.5" customHeight="1"/>
    <row r="91" s="83" customFormat="1" ht="19.5" customHeight="1"/>
    <row r="92" s="83" customFormat="1" ht="19.5" customHeight="1"/>
    <row r="93" s="83" customFormat="1" ht="19.5" customHeight="1"/>
    <row r="94" s="83" customFormat="1" ht="19.5" customHeight="1"/>
    <row r="95" s="83" customFormat="1" ht="19.5" customHeight="1"/>
    <row r="96" s="83" customFormat="1" ht="19.5" customHeight="1"/>
    <row r="97" s="83" customFormat="1" ht="19.5" customHeight="1"/>
    <row r="98" s="83" customFormat="1" ht="19.5" customHeight="1"/>
    <row r="99" s="83" customFormat="1" ht="19.5" customHeight="1"/>
    <row r="100" s="83" customFormat="1" ht="19.5" customHeight="1"/>
    <row r="101" s="83" customFormat="1" ht="19.5" customHeight="1"/>
    <row r="102" s="83" customFormat="1" ht="19.5" customHeight="1"/>
    <row r="103" s="83" customFormat="1" ht="19.5" customHeight="1"/>
    <row r="104" s="83" customFormat="1" ht="19.5" customHeight="1"/>
    <row r="105" s="83" customFormat="1" ht="19.5" customHeight="1"/>
    <row r="106" s="83" customFormat="1" ht="19.5" customHeight="1"/>
    <row r="107" s="83" customFormat="1" ht="19.5" customHeight="1"/>
    <row r="108" s="83" customFormat="1" ht="19.5" customHeight="1"/>
    <row r="109" s="83" customFormat="1" ht="19.5" customHeight="1"/>
    <row r="110" s="83" customFormat="1" ht="19.5" customHeight="1"/>
    <row r="111" s="83" customFormat="1" ht="19.5" customHeight="1"/>
    <row r="112" s="83" customFormat="1" ht="19.5" customHeight="1"/>
    <row r="113" s="83" customFormat="1" ht="19.5" customHeight="1"/>
    <row r="114" s="83" customFormat="1" ht="19.5" customHeight="1"/>
    <row r="115" s="83" customFormat="1" ht="19.5" customHeight="1"/>
    <row r="116" s="83" customFormat="1" ht="19.5" customHeight="1"/>
    <row r="117" s="83" customFormat="1" ht="19.5" customHeight="1"/>
    <row r="118" s="83" customFormat="1" ht="19.5" customHeight="1"/>
    <row r="119" s="83" customFormat="1" ht="19.5" customHeight="1"/>
    <row r="120" s="83" customFormat="1" ht="19.5" customHeight="1"/>
    <row r="121" s="8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B16" sqref="B16"/>
    </sheetView>
  </sheetViews>
  <sheetFormatPr defaultColWidth="24.7109375" defaultRowHeight="21.75" customHeight="1"/>
  <cols>
    <col min="1" max="1" width="35.00390625" style="44" bestFit="1" customWidth="1"/>
    <col min="2" max="3" width="17.140625" style="44" customWidth="1"/>
    <col min="4" max="4" width="21.8515625" style="44" customWidth="1"/>
    <col min="5" max="5" width="16.00390625" style="44" customWidth="1"/>
    <col min="6" max="16384" width="24.7109375" style="44" customWidth="1"/>
  </cols>
  <sheetData>
    <row r="1" spans="1:5" ht="29.25" customHeight="1">
      <c r="A1" s="70" t="s">
        <v>140</v>
      </c>
      <c r="B1" s="70"/>
      <c r="C1" s="70"/>
      <c r="D1" s="70"/>
      <c r="E1" s="70"/>
    </row>
    <row r="2" spans="3:5" ht="21.75" customHeight="1">
      <c r="C2" s="45"/>
      <c r="D2" s="46"/>
      <c r="E2" s="46" t="s">
        <v>83</v>
      </c>
    </row>
    <row r="3" spans="1:5" ht="40.5" customHeight="1">
      <c r="A3" s="47" t="s">
        <v>84</v>
      </c>
      <c r="B3" s="48" t="s">
        <v>85</v>
      </c>
      <c r="C3" s="48" t="s">
        <v>86</v>
      </c>
      <c r="D3" s="48" t="s">
        <v>87</v>
      </c>
      <c r="E3" s="47" t="s">
        <v>88</v>
      </c>
    </row>
    <row r="4" spans="1:5" ht="24.75" customHeight="1">
      <c r="A4" s="49" t="s">
        <v>89</v>
      </c>
      <c r="B4" s="50">
        <v>150.3</v>
      </c>
      <c r="C4" s="50">
        <v>135.6</v>
      </c>
      <c r="D4" s="50">
        <f aca="true" t="shared" si="0" ref="D4:D9">+C4-B4</f>
        <v>-14.700000000000017</v>
      </c>
      <c r="E4" s="51">
        <f aca="true" t="shared" si="1" ref="E4:E9">+D4/B4</f>
        <v>-0.09780439121756497</v>
      </c>
    </row>
    <row r="5" spans="1:5" ht="24.75" customHeight="1">
      <c r="A5" s="49" t="s">
        <v>90</v>
      </c>
      <c r="B5" s="50">
        <f>SUM(B6:B7)</f>
        <v>2201.4</v>
      </c>
      <c r="C5" s="50">
        <f>SUM(C6:C7)</f>
        <v>2033.15</v>
      </c>
      <c r="D5" s="50">
        <f t="shared" si="0"/>
        <v>-168.25</v>
      </c>
      <c r="E5" s="51">
        <f t="shared" si="1"/>
        <v>-0.07642863632234033</v>
      </c>
    </row>
    <row r="6" spans="1:5" ht="24.75" customHeight="1">
      <c r="A6" s="52" t="s">
        <v>91</v>
      </c>
      <c r="B6" s="50"/>
      <c r="C6" s="50"/>
      <c r="D6" s="50">
        <f t="shared" si="0"/>
        <v>0</v>
      </c>
      <c r="E6" s="51"/>
    </row>
    <row r="7" spans="1:5" ht="24.75" customHeight="1">
      <c r="A7" s="53" t="s">
        <v>92</v>
      </c>
      <c r="B7" s="50">
        <v>2201.4</v>
      </c>
      <c r="C7" s="50">
        <v>2033.15</v>
      </c>
      <c r="D7" s="50">
        <f t="shared" si="0"/>
        <v>-168.25</v>
      </c>
      <c r="E7" s="51">
        <f t="shared" si="1"/>
        <v>-0.07642863632234033</v>
      </c>
    </row>
    <row r="8" spans="1:5" ht="24.75" customHeight="1">
      <c r="A8" s="49" t="s">
        <v>93</v>
      </c>
      <c r="B8" s="50">
        <v>1230.5</v>
      </c>
      <c r="C8" s="50">
        <v>1183.09</v>
      </c>
      <c r="D8" s="50">
        <f t="shared" si="0"/>
        <v>-47.41000000000008</v>
      </c>
      <c r="E8" s="51">
        <f t="shared" si="1"/>
        <v>-0.03852905323039422</v>
      </c>
    </row>
    <row r="9" spans="1:5" ht="24.75" customHeight="1">
      <c r="A9" s="47" t="s">
        <v>94</v>
      </c>
      <c r="B9" s="50">
        <f>SUM(B4:B5,B8:B8)</f>
        <v>3582.2000000000003</v>
      </c>
      <c r="C9" s="50">
        <f>SUM(C4:C5,C8:C8)</f>
        <v>3351.84</v>
      </c>
      <c r="D9" s="50">
        <f t="shared" si="0"/>
        <v>-230.36000000000013</v>
      </c>
      <c r="E9" s="51">
        <f t="shared" si="1"/>
        <v>-0.06430685053877508</v>
      </c>
    </row>
    <row r="10" ht="21.75" customHeight="1">
      <c r="A10" s="54" t="s">
        <v>95</v>
      </c>
    </row>
    <row r="11" spans="1:5" ht="108" customHeight="1">
      <c r="A11" s="71" t="s">
        <v>96</v>
      </c>
      <c r="B11" s="71"/>
      <c r="C11" s="71"/>
      <c r="D11" s="71"/>
      <c r="E11" s="71"/>
    </row>
  </sheetData>
  <sheetProtection/>
  <mergeCells count="2">
    <mergeCell ref="A1:E1"/>
    <mergeCell ref="A11:E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王华伟</cp:lastModifiedBy>
  <cp:lastPrinted>2018-01-31T02:02:54Z</cp:lastPrinted>
  <dcterms:created xsi:type="dcterms:W3CDTF">2016-12-07T02:04:11Z</dcterms:created>
  <dcterms:modified xsi:type="dcterms:W3CDTF">2018-01-31T02:02:58Z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