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766" firstSheet="5" activeTab="6"/>
  </bookViews>
  <sheets>
    <sheet name="项目行业类型" sheetId="1" state="hidden" r:id="rId1"/>
    <sheet name="企业信用评级" sheetId="2" state="hidden" r:id="rId2"/>
    <sheet name="融资模式" sheetId="3" state="hidden" r:id="rId3"/>
    <sheet name="汇总单位" sheetId="4" state="hidden" r:id="rId4"/>
    <sheet name="云南行政区划" sheetId="5" state="hidden" r:id="rId5"/>
    <sheet name="1封面" sheetId="6" r:id="rId6"/>
    <sheet name="2总体情况" sheetId="7" r:id="rId7"/>
    <sheet name="3竣工投产项目" sheetId="8" r:id="rId8"/>
    <sheet name="4在建项目" sheetId="9" r:id="rId9"/>
    <sheet name="5新开工项目" sheetId="10" r:id="rId10"/>
    <sheet name="6重点前期工作项目" sheetId="11" r:id="rId11"/>
  </sheets>
  <definedNames>
    <definedName name="_xlnm.Print_Area" localSheetId="7">'3竣工投产项目'!$A$1:$L$130</definedName>
    <definedName name="_xlnm.Print_Area" localSheetId="8">'4在建项目'!$A$1:$L$161</definedName>
    <definedName name="_xlnm.Print_Area" localSheetId="9">'5新开工项目'!$A$1:$L$150</definedName>
    <definedName name="_xlnm.Print_Area" localSheetId="10">'6重点前期工作项目'!$A$1:$L$140</definedName>
    <definedName name="_xlnm.Print_Titles" localSheetId="7">'3竣工投产项目'!$1:$5</definedName>
    <definedName name="_xlnm.Print_Titles" localSheetId="8">'4在建项目'!$2:$6</definedName>
    <definedName name="_xlnm.Print_Titles" localSheetId="9">'5新开工项目'!$1:$5</definedName>
    <definedName name="_xlnm.Print_Titles" localSheetId="10">'6重点前期工作项目'!$1:$5</definedName>
  </definedNames>
  <calcPr fullCalcOnLoad="1"/>
</workbook>
</file>

<file path=xl/sharedStrings.xml><?xml version="1.0" encoding="utf-8"?>
<sst xmlns="http://schemas.openxmlformats.org/spreadsheetml/2006/main" count="4038" uniqueCount="2305">
  <si>
    <t>第1位编码及名称</t>
  </si>
  <si>
    <t>第2位编码及名称</t>
  </si>
  <si>
    <t>第3位编码及名称</t>
  </si>
  <si>
    <t>第4级编码十百千项目分类</t>
  </si>
  <si>
    <t>1基础设施</t>
  </si>
  <si>
    <t>1综合交通</t>
  </si>
  <si>
    <t>1公路</t>
  </si>
  <si>
    <t>01滇中互联互通建设工程</t>
  </si>
  <si>
    <t>02沿边高速公路建设工程</t>
  </si>
  <si>
    <t>03滇西互联互通工程</t>
  </si>
  <si>
    <t>04中缅互联互通工程</t>
  </si>
  <si>
    <t>05县县通高速工程</t>
  </si>
  <si>
    <t>Z01一级路</t>
  </si>
  <si>
    <t>Z02二级路</t>
  </si>
  <si>
    <t>2铁路</t>
  </si>
  <si>
    <t>06高速铁路建设工程</t>
  </si>
  <si>
    <t>07普通铁路建设工程</t>
  </si>
  <si>
    <t>08城际铁路建设工程</t>
  </si>
  <si>
    <t>09城市现代有轨电车建设工程</t>
  </si>
  <si>
    <t>10城市地铁、轻轨建设工程</t>
  </si>
  <si>
    <t>3机场</t>
  </si>
  <si>
    <t>11昆明长水国际机场Ⅱ期建设工程</t>
  </si>
  <si>
    <t>12红河哈尼梯田机场建设工程</t>
  </si>
  <si>
    <t>13昭通机场迁建工程</t>
  </si>
  <si>
    <t>14丽江机场改扩建工程</t>
  </si>
  <si>
    <t>15怒江民用机场建设工程</t>
  </si>
  <si>
    <t>16德钦梅里雪山机场建设工程</t>
  </si>
  <si>
    <t>17红河蒙自机场建设工程</t>
  </si>
  <si>
    <t>18通用通勤机场建设工程</t>
  </si>
  <si>
    <t>Z03其它机场</t>
  </si>
  <si>
    <t>4港口</t>
  </si>
  <si>
    <t>Z04国内河流港口码头</t>
  </si>
  <si>
    <t>Z05国际河流港口码头</t>
  </si>
  <si>
    <t>5综合交通枢纽</t>
  </si>
  <si>
    <t>19昆明市国际综合交通枢纽工程</t>
  </si>
  <si>
    <t>20红河州滇南区域性综合交通枢纽工程</t>
  </si>
  <si>
    <t>21曲靖市滇东区域性综合交通枢纽工程</t>
  </si>
  <si>
    <t>22大理州滇西区域性综合交通枢纽工程</t>
  </si>
  <si>
    <t>Z06其它区域性综合交通交通枢纽工程</t>
  </si>
  <si>
    <t>2水利设施</t>
  </si>
  <si>
    <t>1大型水库</t>
  </si>
  <si>
    <t>47滇中引水工程</t>
  </si>
  <si>
    <t>48德厚水库工程</t>
  </si>
  <si>
    <t>49阿岗水库工程</t>
  </si>
  <si>
    <t>50车马碧水库工程</t>
  </si>
  <si>
    <t>Z06其它大型水库</t>
  </si>
  <si>
    <t>3灌渠</t>
  </si>
  <si>
    <t>51柴石滩水库大型灌区工程</t>
  </si>
  <si>
    <t>53麻栗坝灌区工程</t>
  </si>
  <si>
    <t>54云南省跨界河流治理二期工程</t>
  </si>
  <si>
    <t>2中型水库</t>
  </si>
  <si>
    <t>52中小型水库建设工程</t>
  </si>
  <si>
    <t>3通信网</t>
  </si>
  <si>
    <t>1移动通信(E+)</t>
  </si>
  <si>
    <t>29“宽带乡村”和中小城市（县）基础网络完善工程</t>
  </si>
  <si>
    <t>2互联网+</t>
  </si>
  <si>
    <t>z07政府电子信息及商务平台</t>
  </si>
  <si>
    <t>4能源网</t>
  </si>
  <si>
    <t>1电网</t>
  </si>
  <si>
    <t>45骨干电网建设工程</t>
  </si>
  <si>
    <t>2油气管道</t>
  </si>
  <si>
    <t>46天然气支线建设工程</t>
  </si>
  <si>
    <t>5城市建设</t>
  </si>
  <si>
    <t>1城群建设</t>
  </si>
  <si>
    <t>23滇中城市群建设工程</t>
  </si>
  <si>
    <t>24滇西城镇群建设工程</t>
  </si>
  <si>
    <t>25滇东南城镇群建设工程</t>
  </si>
  <si>
    <t>26滇东北城镇群建设工程</t>
  </si>
  <si>
    <t>27滇西南城镇群建设工程</t>
  </si>
  <si>
    <t>28滇西北城镇群建设工程</t>
  </si>
  <si>
    <t>2保障性住房</t>
  </si>
  <si>
    <t>30城市棚户区改造工程</t>
  </si>
  <si>
    <t>31农村危房改造工程</t>
  </si>
  <si>
    <t>3地下管廊</t>
  </si>
  <si>
    <t>32城市地下综合管廊建设工程</t>
  </si>
  <si>
    <t>4供排水工程</t>
  </si>
  <si>
    <t>33城镇供排水供热等基础设施建设工程</t>
  </si>
  <si>
    <t>5两污建设工程</t>
  </si>
  <si>
    <t>34城镇污水垃圾处理建设工程</t>
  </si>
  <si>
    <t>6城镇输配电网工程</t>
  </si>
  <si>
    <t>35城镇配电网改造工程</t>
  </si>
  <si>
    <t>7特色小镇建设项目</t>
  </si>
  <si>
    <t>36特色小城镇建设工程</t>
  </si>
  <si>
    <t>37边境口岸城市（城镇）建设工程</t>
  </si>
  <si>
    <t>8新型城市工程</t>
  </si>
  <si>
    <t>38国家新型城镇化试点工程</t>
  </si>
  <si>
    <t>39县城投融资体制改革试点工程</t>
  </si>
  <si>
    <t>40海绵城市建设工程</t>
  </si>
  <si>
    <t>41智慧城市建设工程</t>
  </si>
  <si>
    <t>42城市公园建设工程</t>
  </si>
  <si>
    <t>43城市停车场建设工程</t>
  </si>
  <si>
    <t>44充电基础设施建设工程</t>
  </si>
  <si>
    <t>6农村基础设施</t>
  </si>
  <si>
    <t>1农田改造</t>
  </si>
  <si>
    <t>55高标准农田建设</t>
  </si>
  <si>
    <t>2粮食产能提升</t>
  </si>
  <si>
    <t>56粮食生产能力提升工程</t>
  </si>
  <si>
    <t>3糖料基地</t>
  </si>
  <si>
    <t>57糖料蔗核心基地建设工程</t>
  </si>
  <si>
    <t>4饲草生产</t>
  </si>
  <si>
    <t>58现代饲草料产业建设工程</t>
  </si>
  <si>
    <t>5草原治理</t>
  </si>
  <si>
    <t>59草原生态治理工程</t>
  </si>
  <si>
    <t>6农村产业融化合</t>
  </si>
  <si>
    <t>60农村产业融合发展工程</t>
  </si>
  <si>
    <t>7乡村公路建设</t>
  </si>
  <si>
    <t>61农村公路建设工程</t>
  </si>
  <si>
    <t>8农村其它基础设施</t>
  </si>
  <si>
    <t>Z08农村其它设施</t>
  </si>
  <si>
    <t>2生态及环境保护</t>
  </si>
  <si>
    <t>1河流治理</t>
  </si>
  <si>
    <t>1长江流域</t>
  </si>
  <si>
    <t>62三峡库区及其上游水污染综合防治工程</t>
  </si>
  <si>
    <t>2洱海流域</t>
  </si>
  <si>
    <t>63洱海流域水污染综合防治工程</t>
  </si>
  <si>
    <t>3滇池流域</t>
  </si>
  <si>
    <t>64滇池流域水污染综合防治工程</t>
  </si>
  <si>
    <t>4珠江流域</t>
  </si>
  <si>
    <t>65珠江流域水污染综合防治工程</t>
  </si>
  <si>
    <t>5其它中小河流</t>
  </si>
  <si>
    <t>66中小河流治理工程</t>
  </si>
  <si>
    <t>5易地扶贫</t>
  </si>
  <si>
    <t>1易地扶贫</t>
  </si>
  <si>
    <t>67易地扶贫搬迁工程</t>
  </si>
  <si>
    <t>2石漠化治理</t>
  </si>
  <si>
    <t>1石漠化治理</t>
  </si>
  <si>
    <t>68岩溶地区石漠化综合治理工程</t>
  </si>
  <si>
    <t>3退耕还林还草</t>
  </si>
  <si>
    <t>1退耕还林还草</t>
  </si>
  <si>
    <t>69退耕还林还草工程</t>
  </si>
  <si>
    <t>4森林保护</t>
  </si>
  <si>
    <t>1森林及公园保护</t>
  </si>
  <si>
    <t>70森林公园保护建设工程</t>
  </si>
  <si>
    <t>5其它环境保护</t>
  </si>
  <si>
    <t>1其它环境保护工程</t>
  </si>
  <si>
    <t>Z09其它环境保护工程</t>
  </si>
  <si>
    <t>3社会事业</t>
  </si>
  <si>
    <t>1文化</t>
  </si>
  <si>
    <t>1广播电视传媒</t>
  </si>
  <si>
    <t>S1广播电视传媒</t>
  </si>
  <si>
    <t>2历史文化建筑</t>
  </si>
  <si>
    <t>S2历史文化建筑</t>
  </si>
  <si>
    <t>3图书、博物馆等</t>
  </si>
  <si>
    <t>S3图书、博物馆等</t>
  </si>
  <si>
    <t>4国家级公园改造</t>
  </si>
  <si>
    <t>S4国家级公园改造</t>
  </si>
  <si>
    <t>2教育</t>
  </si>
  <si>
    <t>1幼教及中小学基础教育</t>
  </si>
  <si>
    <t>71基本公共教育服务保障工程</t>
  </si>
  <si>
    <t>2职教基地</t>
  </si>
  <si>
    <t>72产教融合实训基地建设工程</t>
  </si>
  <si>
    <t>3高校</t>
  </si>
  <si>
    <t>73高校一流学科建设工程</t>
  </si>
  <si>
    <t>3卫生</t>
  </si>
  <si>
    <t>1健康扶贫</t>
  </si>
  <si>
    <t>74健康扶贫工程</t>
  </si>
  <si>
    <t>2妇幼及计生</t>
  </si>
  <si>
    <t>75妇幼保健和计划生育服务保障工程</t>
  </si>
  <si>
    <t>3公共卫生服务</t>
  </si>
  <si>
    <t>76公共卫生服务能力促进工程</t>
  </si>
  <si>
    <t>80养老服务体系建设</t>
  </si>
  <si>
    <t>81县级人民医院建设工程</t>
  </si>
  <si>
    <t>79中医药传承与创新工程</t>
  </si>
  <si>
    <t>4疑难病症提升</t>
  </si>
  <si>
    <t>77疑难病症诊治能力提升工程</t>
  </si>
  <si>
    <t>5人口健康信息化</t>
  </si>
  <si>
    <t>78人口健康信息化建设工程</t>
  </si>
  <si>
    <t>4科技</t>
  </si>
  <si>
    <t>1科教展馆</t>
  </si>
  <si>
    <t>S1科教展馆</t>
  </si>
  <si>
    <t>1科研院所</t>
  </si>
  <si>
    <t>S1科研院所</t>
  </si>
  <si>
    <t>5体育</t>
  </si>
  <si>
    <t>1体育院校</t>
  </si>
  <si>
    <t>S1体育院校</t>
  </si>
  <si>
    <t>2体育场馆</t>
  </si>
  <si>
    <t>S2体育场馆或训练基地</t>
  </si>
  <si>
    <t>6民族团结</t>
  </si>
  <si>
    <t>1民族团结</t>
  </si>
  <si>
    <t>82云南民族团结进步示范区建设“十县百乡千村万户”工程</t>
  </si>
  <si>
    <t>7民族文化</t>
  </si>
  <si>
    <t>1民族文化</t>
  </si>
  <si>
    <t>83民族文化和自然遗产地保护设施建设工程</t>
  </si>
  <si>
    <t>8少小民族扶持</t>
  </si>
  <si>
    <t>1少小民族</t>
  </si>
  <si>
    <t>84扶持人口较少民族发展工程</t>
  </si>
  <si>
    <t>4产业</t>
  </si>
  <si>
    <t>1一产类</t>
  </si>
  <si>
    <t>1农产品加工及基地</t>
  </si>
  <si>
    <t>94高原特色现代农业</t>
  </si>
  <si>
    <t>2林产品加工及基地</t>
  </si>
  <si>
    <t>3畜牧养殖基地及加工</t>
  </si>
  <si>
    <t>4水产品养殖及加工</t>
  </si>
  <si>
    <t>2二产类</t>
  </si>
  <si>
    <t>1能源水电站</t>
  </si>
  <si>
    <t>100大型水电基地建设工程</t>
  </si>
  <si>
    <t>2能源煤炭</t>
  </si>
  <si>
    <t>S2能源煤炭</t>
  </si>
  <si>
    <t>3能源油气</t>
  </si>
  <si>
    <t>S3能源油气</t>
  </si>
  <si>
    <t>4能源风电</t>
  </si>
  <si>
    <t>S4能源风电</t>
  </si>
  <si>
    <t>6能源装备</t>
  </si>
  <si>
    <t>96先进装备制造产业</t>
  </si>
  <si>
    <t>7能源光伏</t>
  </si>
  <si>
    <t>S7新能源光伏</t>
  </si>
  <si>
    <t>8工业冶金</t>
  </si>
  <si>
    <t>95新材料产业建设工程</t>
  </si>
  <si>
    <t>9工业化工</t>
  </si>
  <si>
    <t>98石化产业建设工程</t>
  </si>
  <si>
    <t>10工业轻工</t>
  </si>
  <si>
    <t>99“双创”三年行动计划建设工程</t>
  </si>
  <si>
    <t>11工业装备</t>
  </si>
  <si>
    <t>12工业食品</t>
  </si>
  <si>
    <t>97食品与消费品制造业</t>
  </si>
  <si>
    <t>13工业园区</t>
  </si>
  <si>
    <t>S13工业园区</t>
  </si>
  <si>
    <t>14高技术生物</t>
  </si>
  <si>
    <t>90生物医药产业建设工程</t>
  </si>
  <si>
    <t>15高技术节能环保</t>
  </si>
  <si>
    <t>16高技术新信息技术</t>
  </si>
  <si>
    <t>91信息产业建设工程</t>
  </si>
  <si>
    <t>17高技术高端装备</t>
  </si>
  <si>
    <t>18高技术医药</t>
  </si>
  <si>
    <t>3三产类</t>
  </si>
  <si>
    <t>1经贸物流项目</t>
  </si>
  <si>
    <t>93现代物流产业建设工程</t>
  </si>
  <si>
    <t>2综合旅游及酒店</t>
  </si>
  <si>
    <t>92文化旅游产业建设工程</t>
  </si>
  <si>
    <t>3养老养生产业</t>
  </si>
  <si>
    <t>4信息化及软件开发</t>
  </si>
  <si>
    <t>6金融服务</t>
  </si>
  <si>
    <t>5对外开放</t>
  </si>
  <si>
    <t>1边合区</t>
  </si>
  <si>
    <t>85边合区基础设施建设及产业发展工程</t>
  </si>
  <si>
    <t>2跨合区</t>
  </si>
  <si>
    <t>86跨合区基础设施建设及产业发展工程</t>
  </si>
  <si>
    <t>3重点开发试验区</t>
  </si>
  <si>
    <t>87重点开发开放试验区基础设施建设及产业发展工程</t>
  </si>
  <si>
    <t>4保税区</t>
  </si>
  <si>
    <t>88综合保税区基础设施建设及产业发展工程</t>
  </si>
  <si>
    <t>5国际产能合作</t>
  </si>
  <si>
    <t>89国际产能合作工程</t>
  </si>
  <si>
    <t>信用评级</t>
  </si>
  <si>
    <t>AAA</t>
  </si>
  <si>
    <t>AA</t>
  </si>
  <si>
    <t>A</t>
  </si>
  <si>
    <t>BBB</t>
  </si>
  <si>
    <t>BB</t>
  </si>
  <si>
    <t>B</t>
  </si>
  <si>
    <t>CCC</t>
  </si>
  <si>
    <t>CC</t>
  </si>
  <si>
    <t>D</t>
  </si>
  <si>
    <t>无评级</t>
  </si>
  <si>
    <t>分类</t>
  </si>
  <si>
    <t>1银行贷款</t>
  </si>
  <si>
    <t>2股票筹资</t>
  </si>
  <si>
    <t>3债券融资</t>
  </si>
  <si>
    <t>4融资租赁</t>
  </si>
  <si>
    <t>5海外融资</t>
  </si>
  <si>
    <t>6股权基金</t>
  </si>
  <si>
    <t>7保险融资</t>
  </si>
  <si>
    <t>01-20州市，30-99省级</t>
  </si>
  <si>
    <t>上报单位名</t>
  </si>
  <si>
    <t>地区代码</t>
  </si>
  <si>
    <r>
      <t>0</t>
    </r>
    <r>
      <rPr>
        <sz val="10"/>
        <rFont val="宋体"/>
        <family val="0"/>
      </rPr>
      <t>0</t>
    </r>
  </si>
  <si>
    <t>省发改委</t>
  </si>
  <si>
    <t>01</t>
  </si>
  <si>
    <t>昆明市发改委</t>
  </si>
  <si>
    <t>02</t>
  </si>
  <si>
    <t>昭通市发改委</t>
  </si>
  <si>
    <t>03</t>
  </si>
  <si>
    <t>曲靖市发改委</t>
  </si>
  <si>
    <t>04</t>
  </si>
  <si>
    <t>玉溪市发改委</t>
  </si>
  <si>
    <t>05</t>
  </si>
  <si>
    <t>保山市发改委</t>
  </si>
  <si>
    <t>06</t>
  </si>
  <si>
    <t>楚雄州发改委</t>
  </si>
  <si>
    <t>07</t>
  </si>
  <si>
    <t>红河州发改委</t>
  </si>
  <si>
    <t>08</t>
  </si>
  <si>
    <t>文山州发改委</t>
  </si>
  <si>
    <t>09</t>
  </si>
  <si>
    <t>普洱市发改委</t>
  </si>
  <si>
    <t>10</t>
  </si>
  <si>
    <t>西双版纳州发改委</t>
  </si>
  <si>
    <t>11</t>
  </si>
  <si>
    <t>大理州发改委</t>
  </si>
  <si>
    <t>12</t>
  </si>
  <si>
    <t>德宏州发改委</t>
  </si>
  <si>
    <t>13</t>
  </si>
  <si>
    <t>丽江市发改委</t>
  </si>
  <si>
    <t>14</t>
  </si>
  <si>
    <t>怒江州发改委</t>
  </si>
  <si>
    <t>15</t>
  </si>
  <si>
    <t>迪庆州发改委</t>
  </si>
  <si>
    <t>16</t>
  </si>
  <si>
    <t>临沧市发改委</t>
  </si>
  <si>
    <t>17</t>
  </si>
  <si>
    <t>滇中新区经发局</t>
  </si>
  <si>
    <t>30</t>
  </si>
  <si>
    <t>省科技厅</t>
  </si>
  <si>
    <t>31</t>
  </si>
  <si>
    <t>省交通运输厅</t>
  </si>
  <si>
    <t>32</t>
  </si>
  <si>
    <t>省水利厅</t>
  </si>
  <si>
    <t>33</t>
  </si>
  <si>
    <t>省文化厅</t>
  </si>
  <si>
    <t>34</t>
  </si>
  <si>
    <t>省农业厅</t>
  </si>
  <si>
    <t>35</t>
  </si>
  <si>
    <t>省住建厅</t>
  </si>
  <si>
    <t>36</t>
  </si>
  <si>
    <t>省公路局</t>
  </si>
  <si>
    <t>37</t>
  </si>
  <si>
    <t>省铁建办</t>
  </si>
  <si>
    <t>38</t>
  </si>
  <si>
    <t>省民航局</t>
  </si>
  <si>
    <t>39</t>
  </si>
  <si>
    <t>40</t>
  </si>
  <si>
    <t>省民宗委</t>
  </si>
  <si>
    <t>41</t>
  </si>
  <si>
    <t>昆明铁路局</t>
  </si>
  <si>
    <t>42</t>
  </si>
  <si>
    <t>云桂公司</t>
  </si>
  <si>
    <t>43</t>
  </si>
  <si>
    <t>省新闻出版</t>
  </si>
  <si>
    <t>44</t>
  </si>
  <si>
    <t>省广播电视局</t>
  </si>
  <si>
    <t>45</t>
  </si>
  <si>
    <t>昆明医科大学第一附属医院</t>
  </si>
  <si>
    <t>46</t>
  </si>
  <si>
    <t>云南大学</t>
  </si>
  <si>
    <t>47</t>
  </si>
  <si>
    <t>云南师范大学</t>
  </si>
  <si>
    <t>51</t>
  </si>
  <si>
    <t>昆明理工大学</t>
  </si>
  <si>
    <t>52</t>
  </si>
  <si>
    <t>云南农业大学</t>
  </si>
  <si>
    <t>53</t>
  </si>
  <si>
    <t>西南林业大学</t>
  </si>
  <si>
    <t>54</t>
  </si>
  <si>
    <t>云南滇中引水工程建设局</t>
  </si>
  <si>
    <t>55</t>
  </si>
  <si>
    <t>云南日报报业集团</t>
  </si>
  <si>
    <t>56</t>
  </si>
  <si>
    <t>昆钢集团有限责任公司</t>
  </si>
  <si>
    <t>57</t>
  </si>
  <si>
    <t>省投资控股有限公司</t>
  </si>
  <si>
    <t>58</t>
  </si>
  <si>
    <t>云南铜业集团有限公司</t>
  </si>
  <si>
    <t>59</t>
  </si>
  <si>
    <t>云南锡业集团</t>
  </si>
  <si>
    <t>60</t>
  </si>
  <si>
    <t>云天化集团</t>
  </si>
  <si>
    <t>61</t>
  </si>
  <si>
    <t>云南冶金集团</t>
  </si>
  <si>
    <t>62</t>
  </si>
  <si>
    <t>云南煤化工集团</t>
  </si>
  <si>
    <t>63</t>
  </si>
  <si>
    <t>云南机场集团</t>
  </si>
  <si>
    <t>64</t>
  </si>
  <si>
    <t>云南建设投资集团</t>
  </si>
  <si>
    <t>65</t>
  </si>
  <si>
    <t>云南白药集团</t>
  </si>
  <si>
    <t>66</t>
  </si>
  <si>
    <t>云南世博集团</t>
  </si>
  <si>
    <t>67</t>
  </si>
  <si>
    <t>省公路投资公司</t>
  </si>
  <si>
    <t>71</t>
  </si>
  <si>
    <t>云南物流集团</t>
  </si>
  <si>
    <t>72</t>
  </si>
  <si>
    <t>云南文化产业投资公司</t>
  </si>
  <si>
    <t>73</t>
  </si>
  <si>
    <t>云南工业投资公司</t>
  </si>
  <si>
    <t>74</t>
  </si>
  <si>
    <t>云南城市建设投资公司</t>
  </si>
  <si>
    <t>75</t>
  </si>
  <si>
    <t>中国电信云南分公司</t>
  </si>
  <si>
    <t>76</t>
  </si>
  <si>
    <t>中国联通云南分公司</t>
  </si>
  <si>
    <t>77</t>
  </si>
  <si>
    <t>中国移动云南分公司</t>
  </si>
  <si>
    <t>78</t>
  </si>
  <si>
    <t>昆明船舶设备集团公司</t>
  </si>
  <si>
    <t>79</t>
  </si>
  <si>
    <t>云南北方光电仪器集团</t>
  </si>
  <si>
    <t>80</t>
  </si>
  <si>
    <t>中石油云南分公司</t>
  </si>
  <si>
    <t>81</t>
  </si>
  <si>
    <t>中石化云南分公司</t>
  </si>
  <si>
    <t>82</t>
  </si>
  <si>
    <t>云南电网公司</t>
  </si>
  <si>
    <t>83</t>
  </si>
  <si>
    <t>华能澜沧江有限公司</t>
  </si>
  <si>
    <t>84</t>
  </si>
  <si>
    <t>华电集团云南分公司</t>
  </si>
  <si>
    <t>85</t>
  </si>
  <si>
    <t>华电怒江水电有限公司</t>
  </si>
  <si>
    <t>86</t>
  </si>
  <si>
    <t>云南金沙江中游水电开发公司</t>
  </si>
  <si>
    <t>87</t>
  </si>
  <si>
    <t>大唐集团云南分公司</t>
  </si>
  <si>
    <t>88</t>
  </si>
  <si>
    <t>国电集团云南分公司</t>
  </si>
  <si>
    <t>89</t>
  </si>
  <si>
    <t>云南中烟工业公司</t>
  </si>
  <si>
    <t>云南省能源投资集团公司</t>
  </si>
  <si>
    <t>云南铁塔公司</t>
  </si>
  <si>
    <t>云南铁路投资公司</t>
  </si>
  <si>
    <t>云南水利投资公司</t>
  </si>
  <si>
    <t>云南省重点项目投资基金管理公司</t>
  </si>
  <si>
    <t>序号</t>
  </si>
  <si>
    <t>地区名称</t>
  </si>
  <si>
    <t>行政区划代码</t>
  </si>
  <si>
    <t>云南省</t>
  </si>
  <si>
    <t>昆明市</t>
  </si>
  <si>
    <t>昆明市市辖区</t>
  </si>
  <si>
    <t>昆明市五华区</t>
  </si>
  <si>
    <t>昆明市盘龙区</t>
  </si>
  <si>
    <t>昆明市官渡区</t>
  </si>
  <si>
    <t>昆明市西山区</t>
  </si>
  <si>
    <t>昆明市东川区</t>
  </si>
  <si>
    <t>昆明市呈贡区</t>
  </si>
  <si>
    <t>昆明市晋宁县</t>
  </si>
  <si>
    <t>昆明市富民县</t>
  </si>
  <si>
    <t>昆明市宜良县</t>
  </si>
  <si>
    <t>昆明市石林县</t>
  </si>
  <si>
    <t>昆明市禄劝县</t>
  </si>
  <si>
    <t>昆明市寻甸县</t>
  </si>
  <si>
    <t>滇中新区</t>
  </si>
  <si>
    <r>
      <t>为便于汇总自编</t>
    </r>
    <r>
      <rPr>
        <sz val="9"/>
        <color indexed="8"/>
        <rFont val="Arial"/>
        <family val="2"/>
      </rPr>
      <t>,</t>
    </r>
    <r>
      <rPr>
        <sz val="9"/>
        <color indexed="8"/>
        <rFont val="宋体"/>
        <family val="0"/>
      </rPr>
      <t>与国家编码不一致</t>
    </r>
  </si>
  <si>
    <t>滇中新区嵩明县</t>
  </si>
  <si>
    <t>滇中新区安宁市</t>
  </si>
  <si>
    <t>滇中新区空港经济区</t>
  </si>
  <si>
    <t>滇中新区小板桥办事处</t>
  </si>
  <si>
    <t>曲靖市</t>
  </si>
  <si>
    <t>曲靖市市辖区</t>
  </si>
  <si>
    <t>曲靖市麒麟区</t>
  </si>
  <si>
    <t>曲靖市马龙县</t>
  </si>
  <si>
    <t>曲靖市陆良县</t>
  </si>
  <si>
    <t>曲靖市师宗县</t>
  </si>
  <si>
    <t>曲靖市罗平县</t>
  </si>
  <si>
    <t>曲靖市富源县</t>
  </si>
  <si>
    <t>曲靖市会泽县</t>
  </si>
  <si>
    <t>曲靖市沾益区</t>
  </si>
  <si>
    <t>曲靖市宣威市</t>
  </si>
  <si>
    <t>玉溪市</t>
  </si>
  <si>
    <t>玉溪市市辖区</t>
  </si>
  <si>
    <t>玉溪市红塔区</t>
  </si>
  <si>
    <t>玉溪市江川区</t>
  </si>
  <si>
    <t>玉溪市澄江县</t>
  </si>
  <si>
    <t>玉溪市通海县</t>
  </si>
  <si>
    <t>玉溪市华宁县</t>
  </si>
  <si>
    <t>玉溪市易门县</t>
  </si>
  <si>
    <t>玉溪市峨山县</t>
  </si>
  <si>
    <t>玉溪市新平县</t>
  </si>
  <si>
    <t>玉溪市元江县</t>
  </si>
  <si>
    <t>保山市</t>
  </si>
  <si>
    <t>保山市市辖区</t>
  </si>
  <si>
    <t>保山市隆阳区</t>
  </si>
  <si>
    <t>保山市施甸县</t>
  </si>
  <si>
    <t>保山市腾冲市</t>
  </si>
  <si>
    <t>保山市龙陵县</t>
  </si>
  <si>
    <t>保山市昌宁县</t>
  </si>
  <si>
    <t>昭通市</t>
  </si>
  <si>
    <t>昭通市市辖区</t>
  </si>
  <si>
    <t>昭通市昭阳区</t>
  </si>
  <si>
    <t>昭通市鲁甸县</t>
  </si>
  <si>
    <t>昭通市巧家县</t>
  </si>
  <si>
    <t>昭通市盐津县</t>
  </si>
  <si>
    <t>昭通市大关县</t>
  </si>
  <si>
    <t>昭通市永善县</t>
  </si>
  <si>
    <t>昭通市绥江县</t>
  </si>
  <si>
    <t>昭通市镇雄县</t>
  </si>
  <si>
    <t>昭通市彝良县</t>
  </si>
  <si>
    <t>昭通市威信县</t>
  </si>
  <si>
    <t>昭通市水富县</t>
  </si>
  <si>
    <t>丽江市</t>
  </si>
  <si>
    <t>丽江市市辖区</t>
  </si>
  <si>
    <t>丽江市古城区</t>
  </si>
  <si>
    <t>丽江市玉龙县</t>
  </si>
  <si>
    <t>丽江市永胜县</t>
  </si>
  <si>
    <t>丽江市华坪县</t>
  </si>
  <si>
    <t>丽江市宁蒗县</t>
  </si>
  <si>
    <t>普洱市</t>
  </si>
  <si>
    <t>普洱市市辖区</t>
  </si>
  <si>
    <t>普洱市思茅区</t>
  </si>
  <si>
    <t>普洱市宁洱县</t>
  </si>
  <si>
    <t>普洱市墨江县</t>
  </si>
  <si>
    <t>普洱市景东县</t>
  </si>
  <si>
    <t>普洱市景谷县</t>
  </si>
  <si>
    <t>普洱市镇沅县</t>
  </si>
  <si>
    <t>普洱市江城县</t>
  </si>
  <si>
    <t>普洱市孟连县</t>
  </si>
  <si>
    <t>普洱市澜沧县</t>
  </si>
  <si>
    <t>普洱市西盟县</t>
  </si>
  <si>
    <t>临沧市</t>
  </si>
  <si>
    <t>临沧市市辖区</t>
  </si>
  <si>
    <t>临沧市临翔区</t>
  </si>
  <si>
    <t>临沧市凤庆县</t>
  </si>
  <si>
    <t>临沧市云县</t>
  </si>
  <si>
    <t>临沧市永德县</t>
  </si>
  <si>
    <t>临沧市镇康县</t>
  </si>
  <si>
    <t>临沧市双江县</t>
  </si>
  <si>
    <t>临沧市耿马县</t>
  </si>
  <si>
    <t>临沧市沧源县</t>
  </si>
  <si>
    <t>楚雄州</t>
  </si>
  <si>
    <t>楚雄州楚雄市</t>
  </si>
  <si>
    <t>楚雄州双柏县</t>
  </si>
  <si>
    <t>楚雄州牟定县</t>
  </si>
  <si>
    <t>楚雄州南华县</t>
  </si>
  <si>
    <t>楚雄州姚安县</t>
  </si>
  <si>
    <t>楚雄州大姚县</t>
  </si>
  <si>
    <t>楚雄州永仁县</t>
  </si>
  <si>
    <t>楚雄州元谋县</t>
  </si>
  <si>
    <t>楚雄州武定县</t>
  </si>
  <si>
    <t>楚雄州禄丰县</t>
  </si>
  <si>
    <t>红河州</t>
  </si>
  <si>
    <t>红河州个旧市</t>
  </si>
  <si>
    <t>红河州开远市</t>
  </si>
  <si>
    <t>红河州蒙自市</t>
  </si>
  <si>
    <t>红河州屏边县</t>
  </si>
  <si>
    <t>红河州建水县</t>
  </si>
  <si>
    <t>红河州石屏县</t>
  </si>
  <si>
    <t>红河州弥勒市</t>
  </si>
  <si>
    <t>红河州泸西县</t>
  </si>
  <si>
    <t>红河州元阳县</t>
  </si>
  <si>
    <t>红河州红河县</t>
  </si>
  <si>
    <t>红河州金平县</t>
  </si>
  <si>
    <t>红河州绿春县</t>
  </si>
  <si>
    <t>红河州河口县</t>
  </si>
  <si>
    <t>文山州</t>
  </si>
  <si>
    <t>文山州文山市</t>
  </si>
  <si>
    <t>文山州砚山县</t>
  </si>
  <si>
    <t>文山州西畴县</t>
  </si>
  <si>
    <t>文山州麻栗坡县</t>
  </si>
  <si>
    <t>文山州马关县</t>
  </si>
  <si>
    <t>文山州丘北县</t>
  </si>
  <si>
    <t>文山州广南县</t>
  </si>
  <si>
    <t>文山州富宁县</t>
  </si>
  <si>
    <t>西双版纳州</t>
  </si>
  <si>
    <t>西双版纳州景洪市</t>
  </si>
  <si>
    <t>西双版纳州勐海县</t>
  </si>
  <si>
    <t>西双版纳州勐腊县</t>
  </si>
  <si>
    <t>大理州</t>
  </si>
  <si>
    <t>大理州大理市</t>
  </si>
  <si>
    <t>大理州漾濞县</t>
  </si>
  <si>
    <t>大理州祥云县</t>
  </si>
  <si>
    <t>大理州宾川县</t>
  </si>
  <si>
    <t>大理州弥渡县</t>
  </si>
  <si>
    <t>大理州南涧县</t>
  </si>
  <si>
    <t>大理州巍山县</t>
  </si>
  <si>
    <t>大理州永平县</t>
  </si>
  <si>
    <t>大理州云龙县</t>
  </si>
  <si>
    <t>大理州洱源县</t>
  </si>
  <si>
    <t>大理州剑川县</t>
  </si>
  <si>
    <t>大理州鹤庆县</t>
  </si>
  <si>
    <t>德宏州</t>
  </si>
  <si>
    <t>德宏州瑞丽市</t>
  </si>
  <si>
    <t>德宏州芒市</t>
  </si>
  <si>
    <t>德宏州梁河县</t>
  </si>
  <si>
    <t>德宏州盈江县</t>
  </si>
  <si>
    <t>德宏州陇川县</t>
  </si>
  <si>
    <t>怒江州</t>
  </si>
  <si>
    <t>怒江州泸水市</t>
  </si>
  <si>
    <t>怒江州福贡县</t>
  </si>
  <si>
    <t>怒江州贡山县</t>
  </si>
  <si>
    <t>怒江州兰坪县</t>
  </si>
  <si>
    <t>迪庆州</t>
  </si>
  <si>
    <t>迪庆州香格里拉市</t>
  </si>
  <si>
    <t>迪庆州德钦县</t>
  </si>
  <si>
    <t>迪庆州维西县</t>
  </si>
  <si>
    <t>楚雄州2019年州级“四个一百”重点项目计划</t>
  </si>
  <si>
    <t>楚雄州发展和改革委员会</t>
  </si>
  <si>
    <t>楚雄州2019年“四个一百”重点项目计划情况</t>
  </si>
  <si>
    <t xml:space="preserve">    2019年州级四个一百重点项目总投资4348亿元，竣工、在建和新开工项目2019年计划完成投资418亿元。其中：
竣工投产项目总投资143亿元，2019年计划完成投资44.8亿元；在建项目总投资1476亿元，2019年计划完成投资258.5亿元；新开工项目总投资665亿元，2019年计划完成投资114.8亿元；重点前期工作项目计划总投资2064亿元。</t>
  </si>
  <si>
    <t xml:space="preserve">    1、竣工投产项目总投资143亿元，2019年计划完成投资44.8亿元；其中：
     ——综合交通类项目5个，总投资5.87亿元，2019年计划完成投资1.76亿元
     ——生态及环境保护项目2个，总投资1.55亿元，2019年计划完成投资0.98亿元
     ——民生类项目47个，总投资82.6亿元，2019年计划完成投资28.8亿元
     ——产业类项目38个，总投资49.9亿元，2019年计划完成投资12.3亿元 
     ——其他类项目3个，总投资3亿元，2019年计划完成投资1亿元     </t>
  </si>
  <si>
    <t xml:space="preserve">    2、在建项目总投资1476亿元，2019年计划完成投资258.5亿元。其中：
     ——综合交通类项目12个，总投资828亿元，2019年计划完成投资142亿元
     ——生态及环境保护项目3个，总投资16亿元，2019年计划完成投资3.5亿元
     ——民生类项目63个，总投资347亿元，2019年计划完成投资75.5亿元
     ——产业类项目46个，总投资283亿元，2019年计划完成投资37.4亿元</t>
  </si>
  <si>
    <t xml:space="preserve">    3、新开工项目总投资665亿元，2019年计划完成投资114.8亿元。其中：
      ——综合交通类项目6个，总投资89.4亿元，2019年计划完成投资23亿元
     ——生态及环境保护项目10个，总投资47.4亿元，2019年计划完成投资9.06亿元
     ——民生类项目45个，总投资194亿元，2019年计划完成投资44.6亿元
     ——产业类项目48个，总投资332亿元，2019年计划完成投资37.3亿元
     ——其他类项目1个，总投资1.2亿元，2018年计划完成投资0.8亿元</t>
  </si>
  <si>
    <t xml:space="preserve">    4、重点前期工作项目计划总投资2064亿元。
      ——综合交通类项目21个，总投资748亿元
      ——生态及环境保护项目8个，总投资49.5亿元
      ——民生类项目36个，总投资210亿元
      ——产业类项目35个，总投资1056亿元</t>
  </si>
  <si>
    <t>附件1-1</t>
  </si>
  <si>
    <t>楚雄州2019年重点建设项目计划表（竣工投产项目）</t>
  </si>
  <si>
    <t>项目类别</t>
  </si>
  <si>
    <t>项目清单</t>
  </si>
  <si>
    <t>任务清单</t>
  </si>
  <si>
    <t>存在主要困难及问题</t>
  </si>
  <si>
    <t>项目单位名称</t>
  </si>
  <si>
    <t>州级责任部门</t>
  </si>
  <si>
    <t>项目名称</t>
  </si>
  <si>
    <t>建设内容及规模</t>
  </si>
  <si>
    <t>建设起止年限</t>
  </si>
  <si>
    <t>建设地点</t>
  </si>
  <si>
    <t>总投资</t>
  </si>
  <si>
    <t>2019年计划完成投资</t>
  </si>
  <si>
    <t>开工时间</t>
  </si>
  <si>
    <t>预计竣工时间</t>
  </si>
  <si>
    <t>汇总</t>
  </si>
  <si>
    <t>一、综合交通类</t>
  </si>
  <si>
    <t>南华县城至老高坝工业园区道路建设项目</t>
  </si>
  <si>
    <t>新建3.8公里县城至园区道路</t>
  </si>
  <si>
    <t>2017-2019</t>
  </si>
  <si>
    <t>南华县龙川镇</t>
  </si>
  <si>
    <t>筹资困难，重新招标</t>
  </si>
  <si>
    <t>南华县交通运输局</t>
  </si>
  <si>
    <t>州交通运输局</t>
  </si>
  <si>
    <t>姚安县光禄景区旅游连接线建设项目</t>
  </si>
  <si>
    <t>15.53公里旅游公路路基路面及附属工程</t>
  </si>
  <si>
    <t>2016-2019</t>
  </si>
  <si>
    <t>姚安县光禄</t>
  </si>
  <si>
    <t>姚安县交通运输局</t>
  </si>
  <si>
    <t>元谋县金沙江龙街大桥建设项目</t>
  </si>
  <si>
    <t>桥梁设计总长671米，主跨220米</t>
  </si>
  <si>
    <t>元谋县</t>
  </si>
  <si>
    <t>属于乌东德移民工程</t>
  </si>
  <si>
    <t>元谋县交通运输局</t>
  </si>
  <si>
    <t>4</t>
  </si>
  <si>
    <t>永仁火车站站前广场及道路基础设施建设项目</t>
  </si>
  <si>
    <t>占地53亩火车站站前广场</t>
  </si>
  <si>
    <t>2018-2019</t>
  </si>
  <si>
    <t>永仁县永定镇</t>
  </si>
  <si>
    <t>永仁县经信局</t>
  </si>
  <si>
    <t>州工信委</t>
  </si>
  <si>
    <t>禄丰县农村公路安全生命防护工程</t>
  </si>
  <si>
    <t>全县农村公路约398.8公里隐患路段安全生命防护工程建设</t>
  </si>
  <si>
    <t>禄丰县</t>
  </si>
  <si>
    <t>2019.12</t>
  </si>
  <si>
    <t>禄丰县农村公路工程建设指挥部</t>
  </si>
  <si>
    <t>二、生态及环境保护</t>
  </si>
  <si>
    <t>元谋县1000户地质灾害搬迁项目</t>
  </si>
  <si>
    <t>1000户整体、零散搬迁</t>
  </si>
  <si>
    <t>2019</t>
  </si>
  <si>
    <t>元谋县国土资源局</t>
  </si>
  <si>
    <t>州国土局</t>
  </si>
  <si>
    <t>2018年新一轮退耕还林、陡坡地生态治理</t>
  </si>
  <si>
    <t>新建新一轮退耕还林、陡坡地生态治理5.37万亩</t>
  </si>
  <si>
    <t>全县12个乡镇</t>
  </si>
  <si>
    <t>工作量大，工作经费不足</t>
  </si>
  <si>
    <t>大姚县林业局</t>
  </si>
  <si>
    <t>州林业局</t>
  </si>
  <si>
    <t>三、民生类</t>
  </si>
  <si>
    <t>（一）文体事业</t>
  </si>
  <si>
    <t>大姚县咪依噜彝绣文化园建设项目</t>
  </si>
  <si>
    <t>建设占地11.26亩的大姚县“咪依噜”彝绣文化园，新建彝族传习综合楼1978平方米，彝族文化风情休闲体验区4927平方米，彝绣商品展示展销区2051平方米</t>
  </si>
  <si>
    <t>金碧镇</t>
  </si>
  <si>
    <t>大姚县文体广电旅游局</t>
  </si>
  <si>
    <t>州文体局</t>
  </si>
  <si>
    <t>（二）教育事业</t>
  </si>
  <si>
    <t>楚雄市紫溪中学普通高中建设项目</t>
  </si>
  <si>
    <t>新建教学楼3000平方米、学生宿舍4000平方米及运动场等。</t>
  </si>
  <si>
    <t>楚雄市鹿城镇</t>
  </si>
  <si>
    <t>2019.3</t>
  </si>
  <si>
    <t>资金缺口较大</t>
  </si>
  <si>
    <t>楚雄市紫溪中学</t>
  </si>
  <si>
    <t>州教育局</t>
  </si>
  <si>
    <t>牟定县教育园区建设项目（PPP项目）</t>
  </si>
  <si>
    <t>项目占地116.83亩，总建筑面积35617.04平方米，主要为综合楼、食堂、学生宿舍、教师周转宿舍等18幢单体建筑以及附属设施和绿化等</t>
  </si>
  <si>
    <t>左脚舞山城</t>
  </si>
  <si>
    <t>主体工程已经完成，缺乏建设资金</t>
  </si>
  <si>
    <t>县教育局</t>
  </si>
  <si>
    <t>楚雄州2017年第二批全面改善贫困地区义务教育薄弱学校基本办学条件建设项目</t>
  </si>
  <si>
    <t>规划新建、改扩建中小学校舍建设59606平方米及教学设备购置</t>
  </si>
  <si>
    <t>楚雄州10县市</t>
  </si>
  <si>
    <t>楚雄州教育局</t>
  </si>
  <si>
    <t>楚雄州2017年第二批中小学校舍维修改造长效机制建设项目</t>
  </si>
  <si>
    <t>规划新建、改扩建中小学校舍18568平方米</t>
  </si>
  <si>
    <t>2018年第一批全面改薄（含长效机制） 项目</t>
  </si>
  <si>
    <t>新建、改扩建中小学校舍（含运动场）及教学设备购置</t>
  </si>
  <si>
    <t>（三）卫生事业</t>
  </si>
  <si>
    <t>楚雄市妇幼保健院建设项目</t>
  </si>
  <si>
    <t>新建6层框架结构业务用房一幢，建筑面积6254.25平方米，同时配套完善垃圾处理、污水处理设施等</t>
  </si>
  <si>
    <t>楚雄市和谐小区旁（原市计生站内）</t>
  </si>
  <si>
    <t>楚雄市妇幼保健计划生育服务中心</t>
  </si>
  <si>
    <t>州卫计委</t>
  </si>
  <si>
    <t>大姚县桂花特困人员供养服务设施（ 敬老院）</t>
  </si>
  <si>
    <t>新建敬老院特困人员供养服务综合楼3000平方米</t>
  </si>
  <si>
    <t>大姚县桂花镇</t>
  </si>
  <si>
    <t>大姚县民政局</t>
  </si>
  <si>
    <t>州民政局</t>
  </si>
  <si>
    <t>永仁县人民医院内科大楼建设项目</t>
  </si>
  <si>
    <t>新建业务用房15000平方米，完善相关配套设施</t>
  </si>
  <si>
    <t>永仁县卫计局</t>
  </si>
  <si>
    <t>永仁县中（彝）医院建设项目</t>
  </si>
  <si>
    <t>新建业务用房面积9309.8平方米及污水处理系统</t>
  </si>
  <si>
    <t>（四）水利设施</t>
  </si>
  <si>
    <t>1.小一型水库</t>
  </si>
  <si>
    <t>武定羊旧水库</t>
  </si>
  <si>
    <t>工程由枢纽工程和灌溉输水管道工程组成，总库容824.2万立方米</t>
  </si>
  <si>
    <t>2014-2019</t>
  </si>
  <si>
    <t xml:space="preserve"> 武定县</t>
  </si>
  <si>
    <t>武定县羊旧水库工程建设管理局</t>
  </si>
  <si>
    <t>州水务局</t>
  </si>
  <si>
    <t>大姚木卡拉水库</t>
  </si>
  <si>
    <t>工程由枢纽工程和灌溉输水管道工程组成，总库容139.3万立方米</t>
  </si>
  <si>
    <t>大姚县</t>
  </si>
  <si>
    <t>大姚木卡拉水库工程建设管理局</t>
  </si>
  <si>
    <t xml:space="preserve"> 2.灌渠及其他</t>
  </si>
  <si>
    <t>大姚县蜻蛉河河道治理工程</t>
  </si>
  <si>
    <t>起点为孙付闸，终点为钟秀闸，治理河道总长4.98公里，新建农桥2座、重建农桥1座，恢复取水、排水闸11道</t>
  </si>
  <si>
    <t>2017.12</t>
  </si>
  <si>
    <t>大姚县蜻蛉河河道治理工程建设管理局</t>
  </si>
  <si>
    <t>大姚县2018年农村饮水安全巩固提升工程</t>
  </si>
  <si>
    <t>实施1.6203万农村人口饮水安全巩固提升项目</t>
  </si>
  <si>
    <t>大姚龙街、金碧、新街等8个乡镇</t>
  </si>
  <si>
    <t>地方配套资金不到位</t>
  </si>
  <si>
    <t>大姚县农村饮水安全项目工程建设管理局</t>
  </si>
  <si>
    <t>永仁县2018年农村饮水安全巩固提升</t>
  </si>
  <si>
    <t>提升改造全县农村4.129万人农村饮水安全，含需要提升改造的建档立卡贫困户</t>
  </si>
  <si>
    <t>永定镇、宜就镇、中和镇、维的乡、猛虎乡、永兴乡、莲池乡</t>
  </si>
  <si>
    <t>永仁县水务局</t>
  </si>
  <si>
    <t>永仁县永定镇东片区产业发展水利基础设施建设</t>
  </si>
  <si>
    <t>配套永定镇东片区生产生活用水基础设施</t>
  </si>
  <si>
    <t>元谋县东山大沟沿线集中连片供水巩固提升工程(一期)</t>
  </si>
  <si>
    <t>架设配水支管19条38.6千米；在配水支管上设21条分支管23.5千米；进村入户管总长285.52千米，新建蓄水池46个，配套建设相应管道附属设施</t>
  </si>
  <si>
    <t>元谋县老城乡、元马镇</t>
  </si>
  <si>
    <t>项目资金被收回，无项目资金，进度推进缓慢</t>
  </si>
  <si>
    <t>元谋县农村饮水安全项目工程建设管理局</t>
  </si>
  <si>
    <t>姚安县2018年农田高效节水灌溉项目</t>
  </si>
  <si>
    <t>实施面积为2.23万亩，涉及太平镇各苴、白石地村委会和栋川镇的仁和、蛉丰、清河、包粮屯、郭家凹、海埂屯、海子心、大龙口等10个村委会，主要灌溉方式为管道灌溉、滴管、喷灌。各苴村委会取用山箐水，其余均从下口坝水库取水，采用自流的方式，主管道为直径700毫米的玻璃纤维管</t>
  </si>
  <si>
    <t>姚安县</t>
  </si>
  <si>
    <t>2018.6</t>
  </si>
  <si>
    <t>姚安县水务局</t>
  </si>
  <si>
    <t>（五）扶贫攻坚</t>
  </si>
  <si>
    <t>牟定县脱贫攻坚群众增收可持续发展产业建设项目</t>
  </si>
  <si>
    <t>开发整理土地3000亩，新建种植基地管理用房5000m2，新建机耕路60公里，建设动力电、滴灌管网、抽水池、蓄水池、环保等配套基础设施。在全县范围内发展特色蔬菜种植3000亩，三七1500亩，花椒5000亩，红梨2000亩，猕猴桃5000亩等</t>
  </si>
  <si>
    <t>牟定县七乡镇</t>
  </si>
  <si>
    <t>牟定县扶贫办</t>
  </si>
  <si>
    <t>州扶贫办</t>
  </si>
  <si>
    <t>国开行贷款永仁县贫困村基础设施建设项目</t>
  </si>
  <si>
    <t>在全县范围内围绕村组道路、安全饮水、校安工程、农村环境整治四个方面加强基础设施建设，确保全县如期脱贫</t>
  </si>
  <si>
    <t>永仁县涉及乡镇</t>
  </si>
  <si>
    <t>各乡镇人民政府、县交通运输局</t>
  </si>
  <si>
    <t>（六）保障性住房</t>
  </si>
  <si>
    <t>鹿城镇河前社区施家居民小组安置小区建设项目</t>
  </si>
  <si>
    <t>占地46.62亩，建筑总面积56478.43平方米，规划住宅83宗，规划安置人口441人，每宗安置房用地面积120平方米，每宗安置房建筑面积663.01平方米，安置房总建筑面积49192.98平方米；村集体活动用房规划用地356.11平方米，建筑面积145.54平方米；公厕、垃圾房规划用地43.06平方米，建筑面积43.06平方米；规划设计平均4米宽道路1.4公里、给排水管道4.2公里以及小区绿化</t>
  </si>
  <si>
    <t>鹿城镇河前社区</t>
  </si>
  <si>
    <t>州住建局</t>
  </si>
  <si>
    <t>鹿城镇彝海社区松树地居民小组安置小区建设项目</t>
  </si>
  <si>
    <t>占地87.4亩，建筑总面积163819.12平方米，规划住宅195户，规划安置人口585人，每宗安置房用地面积120平方米，每宗安置房建筑面积691.54平方米，安置房总建筑面积134850.3平方米；村集体活动用房规划用地5.33亩，建筑面积26832.13平方米；规划设计道路2公里、给排水管道6公里以及小区绿化</t>
  </si>
  <si>
    <t>2015-2019</t>
  </si>
  <si>
    <t>鹿城镇彝海社区居委会</t>
  </si>
  <si>
    <t>（七）新型城镇化</t>
  </si>
  <si>
    <t>1.市政基础设施</t>
  </si>
  <si>
    <t>大姚县东片区道路路网基础设施建设项目</t>
  </si>
  <si>
    <t>道路长30256.72米，道路红线宽25米，规划用地面积375.68亩；含路面、排污、排洪、供水、绿化、亮化、综合管廊、公共交通等</t>
  </si>
  <si>
    <t>项目资金缺口大</t>
  </si>
  <si>
    <t>大姚县住建局</t>
  </si>
  <si>
    <t>大姚县永丰湖面山及道路绿化工程建设项目</t>
  </si>
  <si>
    <t>道路绿化6公里，面山绿化200亩</t>
  </si>
  <si>
    <t>大姚县武装部整体搬迁建设项目</t>
  </si>
  <si>
    <t>本工程项目共一个标段包括六个单位工程，办公楼、民兵集训队集体宿舍、公寓住房、装备库房、库房值班房、大门值班室，建筑面积共计3490.22 平方米</t>
  </si>
  <si>
    <t>大姚县工业大道延长线建设项目</t>
  </si>
  <si>
    <t>新建宽40米，长500米的道路一条（含桥梁一座），配套供排水及绿化亮化工程</t>
  </si>
  <si>
    <t>大姚工业园区金碧工业园片区</t>
  </si>
  <si>
    <t>大姚县工业投资有限公司</t>
  </si>
  <si>
    <t>大姚工业园区金碧工业片区海心片次干道路建设项目</t>
  </si>
  <si>
    <t>建设宽16米、长660米的道路一条，配套供排水及绿化、亮化工程；并对原有国防光缆和10KV输电线路进行改造</t>
  </si>
  <si>
    <t>2.商业地产</t>
  </si>
  <si>
    <t>有孚苑</t>
  </si>
  <si>
    <t>占地42.98亩，建筑面积5.06万平方米</t>
  </si>
  <si>
    <t>2018.1-2019.12</t>
  </si>
  <si>
    <t>楚雄市鹿城镇万家坝社区</t>
  </si>
  <si>
    <t>楚雄鹿城房地产开发有限公司</t>
  </si>
  <si>
    <t>东城印象二期</t>
  </si>
  <si>
    <t>占地213亩，建筑面积约14万平米，建有别墅与多层住宅，部分商业</t>
  </si>
  <si>
    <t>楚雄市东升路西侧</t>
  </si>
  <si>
    <t>楚雄州建华房地产开发有限公司</t>
  </si>
  <si>
    <t>彝海映象</t>
  </si>
  <si>
    <t>项目占地27.87亩，规划建筑面积7.27万平米，建有住宅5.47万平米，商业营业用房0.39万平米，其他1.4万平米</t>
  </si>
  <si>
    <t>楚雄市阳光大道与彝海东路交叉口西侧</t>
  </si>
  <si>
    <t>楚雄泰恒房地产开发有限公司</t>
  </si>
  <si>
    <t>格林天成三期</t>
  </si>
  <si>
    <t>占地58.98亩，总建筑面积4.83万平米，其中住宅4.46万平米，商业0.31万平米</t>
  </si>
  <si>
    <t>楚雄市瑞东路南侧</t>
  </si>
  <si>
    <t>楚雄明润房地产开发有限公司</t>
  </si>
  <si>
    <t>四季银座·花园城建设项目</t>
  </si>
  <si>
    <t>占地270亩，建设以高端居住、办公建设、新型商业为一体的，以居住为主的综合性项目</t>
  </si>
  <si>
    <t>楚雄市永安路原仁恒化肥厂</t>
  </si>
  <si>
    <t>楚雄四季银座置业有限公司</t>
  </si>
  <si>
    <t>双柏县鑫和文苑房地产开发项目</t>
  </si>
  <si>
    <t>开发建设各类商品房44013.46平方米</t>
  </si>
  <si>
    <t>双柏县</t>
  </si>
  <si>
    <t>双柏东和置业发展有限公司</t>
  </si>
  <si>
    <t>牟定建华湖畔家园建设项目</t>
  </si>
  <si>
    <t>建设用地53.6亩，建筑面积4.06万平方米</t>
  </si>
  <si>
    <t>牟定县城</t>
  </si>
  <si>
    <t>已完成25栋房屋主体工程，正在基础设施配套建设</t>
  </si>
  <si>
    <t>县住建局</t>
  </si>
  <si>
    <t>南华县瑞特国际二期建设项目</t>
  </si>
  <si>
    <t>项目规划用地8.9万平方米,总建筑面积22万平方米，建设商品房1600套19万平方米,商业用房3万平方米,配套用房500平方米</t>
  </si>
  <si>
    <t>企业资金紧缺</t>
  </si>
  <si>
    <t>南华瑞特房地产开发有限责任公司</t>
  </si>
  <si>
    <t>南华县龙城花园二期建设项目</t>
  </si>
  <si>
    <t>项目规划用地243亩,建筑面积24万平方米，建设商品房2086套21万平方米,商业用房4.2万平方米,配套用房0.22万平方米</t>
  </si>
  <si>
    <t>2020</t>
  </si>
  <si>
    <t>南华永盛地产置业发展有限公司</t>
  </si>
  <si>
    <t>姚安宏城金色俊园</t>
  </si>
  <si>
    <t>项目规划建成13栋住宅楼和1栋商业楼，规划总建筑面积39945平方米，其中：地上建筑面积35956平方米，地下室建筑面积3990平方米</t>
  </si>
  <si>
    <t>姚安县栋川镇东片区</t>
  </si>
  <si>
    <t>2018.10</t>
  </si>
  <si>
    <t>姚安县住建局</t>
  </si>
  <si>
    <t>姚安光禄棚改安置小区建设项目</t>
  </si>
  <si>
    <t>规划建筑面积60122平方米商住小区</t>
  </si>
  <si>
    <t>姚安县光禄镇</t>
  </si>
  <si>
    <t>姚安绿景花园二期</t>
  </si>
  <si>
    <t>工程总建筑面积37049.02平方米，共建设房屋12幢</t>
  </si>
  <si>
    <t>姚安县荷城房地产公司</t>
  </si>
  <si>
    <t>大姚县原蜻蛉市场老建设局棚户区改造项目</t>
  </si>
  <si>
    <t>项目用地面积23.5亩，总建筑面积75524平方米，规划建7幢，建住宅242户</t>
  </si>
  <si>
    <t>大姚宏泰房地产开发有限公司</t>
  </si>
  <si>
    <t>大姚县金碧财富中心房地产开发项目</t>
  </si>
  <si>
    <t>项目用地32.91亩，规划建设5幢296户，总建筑面积79229平方米</t>
  </si>
  <si>
    <t>大姚建鑫房地产开发有限公司</t>
  </si>
  <si>
    <t>永仁城市花园房地产开发建设项目</t>
  </si>
  <si>
    <t>商品房住宅开发，总建筑面积10万平方米，新建商品房800套</t>
  </si>
  <si>
    <t>永仁城市花园房地产开发有限公司</t>
  </si>
  <si>
    <t>四方街.桂香居</t>
  </si>
  <si>
    <t>计划建设5栋框架结构住房</t>
  </si>
  <si>
    <t>永定镇原食品厂</t>
  </si>
  <si>
    <t>天宝房地产开发有限公司永仁分公司</t>
  </si>
  <si>
    <t>永仁县苴却学府地产开发项目</t>
  </si>
  <si>
    <t>对原武装部10亩土地进行房地产开发</t>
  </si>
  <si>
    <t>永仁苴却学府地产开发有限公司</t>
  </si>
  <si>
    <t>永仁县碧水云涧房地产开发项目</t>
  </si>
  <si>
    <t>商品房住宅开发，总建筑面积60387平方米，二期建设12-20幢</t>
  </si>
  <si>
    <t>永仁华洛房地产开发有限公司</t>
  </si>
  <si>
    <t>元谋建科国际城房地产开发项目</t>
  </si>
  <si>
    <t>新建商住小区230000平方米</t>
  </si>
  <si>
    <t>元谋建科房地产开发投资有限公司</t>
  </si>
  <si>
    <t>武定县华府山水小区建设项目</t>
  </si>
  <si>
    <t>规划用地面积35.39亩，新建9栋房屋及小区地下停车库、道路、照明、给排水、电力、通信、园林绿化、消防、人防、避雷防震等相关配套工程。总建筑面积96165.37平方米，地上建筑面积90999.38平方米，地下不计容建筑面积5165.99平方米</t>
  </si>
  <si>
    <t>武定县狮山镇</t>
  </si>
  <si>
    <t>云南天畅房地产开发有限公司</t>
  </si>
  <si>
    <t>四、产业类</t>
  </si>
  <si>
    <t>（一）传统产业（转型升级）</t>
  </si>
  <si>
    <t>1.矿产冶金</t>
  </si>
  <si>
    <t>云南溢美金属制品有限公司年产2万吨多金属精深加工生产线建设项目</t>
  </si>
  <si>
    <t>项目占地规模120亩，新建不锈钢制品、铜合金制品、铝合金制品3条生产线及其他配套辅助设施。项目建成后生产规模为年产2万吨多金属型材</t>
  </si>
  <si>
    <t>牟定工业园区黄龙山片区</t>
  </si>
  <si>
    <t>云南溢美金属制品有限公司</t>
  </si>
  <si>
    <t>云南楚雄矿冶有限公司鱼祖乍尾矿库头顶库治理、扩容工程项目</t>
  </si>
  <si>
    <t>鱼祖乍尾矿库头顶库治理、扩容工程项目：（1）头顶库治理包括新建排洪设施（排水井、排水隧洞、隧洞施工支护、末端明渠）、完善监测系统、原排水系统封堵等工程；（2）扩容工程包括贴坡加固坝体，岸坡排水沟、坝面纵和横排水沟，下游拦挡设施，堆积坝外坡草皮， 排水井加高 3 层（9m）等</t>
  </si>
  <si>
    <t>大姚县六苴镇</t>
  </si>
  <si>
    <t>云南楚雄矿冶有限公司</t>
  </si>
  <si>
    <t>2.化工</t>
  </si>
  <si>
    <t>禄丰天宝磷化工有限公司饲料级磷酸盐转型升级技术改造项目</t>
  </si>
  <si>
    <t>采用低品位磷矿利用技术、硫酸余热蒸汽综合利用技术湿法磷酸净化和浓缩净化技术以及节能减排效果显著的生产工艺，改造提升现有饲料级酸氢钙生产线，最终形成年产45万吨饲料级磷酸氢钙、25万吨饲料级磷酸二氢钙的生产能力</t>
  </si>
  <si>
    <t>禄丰天宝磷化工有限公司</t>
  </si>
  <si>
    <t>3.能源</t>
  </si>
  <si>
    <t>南华盛奥新能源有限公司LPG储备站建设项目</t>
  </si>
  <si>
    <t>占地6667平方米，购置液化石油气卧式储罐、液化气循环压缩机及叶片式烃泵等设备共43台</t>
  </si>
  <si>
    <t>南华县</t>
  </si>
  <si>
    <t>南华盛奥新能源有限公司</t>
  </si>
  <si>
    <t>姚安年产8万吨生物质颗粒燃料建设项目</t>
  </si>
  <si>
    <t>占地面积26.05亩，总建筑面积7610平方米，分四大功能区，原料堆放区；生产加工区；产品存储区和管理配套区；年产8万吨生物质颗粒燃料</t>
  </si>
  <si>
    <t>姚安县光禄镇吴海村委会大新仓</t>
  </si>
  <si>
    <t>姚安县经信局</t>
  </si>
  <si>
    <t>楚雄州大姚县2018年农村电网改造升级工程10千伏及以下项目</t>
  </si>
  <si>
    <t>新建和改造10kV线路71.35km；配变42台容量5.295MVA；低压线路58.77km;新增电能表1717只</t>
  </si>
  <si>
    <t>大姚县十二个乡镇</t>
  </si>
  <si>
    <t>大姚供电局</t>
  </si>
  <si>
    <t>楚雄供电局</t>
  </si>
  <si>
    <t>大姚县燃料有限公司液化气储备站项目</t>
  </si>
  <si>
    <t>项目计划用地17亩，建设储气区、辅助区以及相关设备和其它水电等配套设施</t>
  </si>
  <si>
    <t>大姚工业园区南山坝工业片区</t>
  </si>
  <si>
    <t>大姚县燃料有限公司</t>
  </si>
  <si>
    <t>龙街镇鼠街奕平村新型生物质燃料加工生产基地建设项目</t>
  </si>
  <si>
    <t>在龙街镇鼠街村委会奕平村，建设占地200亩的新型生物质燃料生产基地</t>
  </si>
  <si>
    <t>大姚县龙街镇</t>
  </si>
  <si>
    <t>龙街镇人民政府</t>
  </si>
  <si>
    <t>成昆铁路扩能改造220kv牵引变外部供电工程</t>
  </si>
  <si>
    <t>新建一座220千伏开关站以及220千伏线路215公里</t>
  </si>
  <si>
    <t>楚雄州相关县市</t>
  </si>
  <si>
    <t>500kV仁和开关站扩建主变工程</t>
  </si>
  <si>
    <t>在原500kV仁和开关站内扩建750MVA主变一台</t>
  </si>
  <si>
    <t>永仁县宜就镇</t>
  </si>
  <si>
    <t>永仁500kV仁和变工程220kv接入系统工程</t>
  </si>
  <si>
    <t>新建输电线路50km</t>
  </si>
  <si>
    <t>4.建材及其他</t>
  </si>
  <si>
    <t>南华太极莲环保涂料产业建设项目</t>
  </si>
  <si>
    <t>项目占地面积15亩，建5000吨乳胶漆及30000吨真石漆生产线；培训中心及涂装设备租赁中心，配套建设办公楼、厂房及培训中心用房，购置相应的生产设备</t>
  </si>
  <si>
    <t>南华太极莲水漆科技有限公司</t>
  </si>
  <si>
    <t>元谋齐兴包装制品有限公司果蔬包装箱生产项目</t>
  </si>
  <si>
    <t>建设厂房5000平方米、库房10000平方米，生活区办公楼等1000平方米。生产线两条：一条再生塑料筐生产线，注塑机十台，年产再生塑料筐500万只；一条泡沫箱生产线，EPS成型机八台，蒸汽锅炉两台，年产泡沫箱500万只</t>
  </si>
  <si>
    <t>元谋县工业聚集区小雷宰片区</t>
  </si>
  <si>
    <t>银行贷款难，资金筹措困难</t>
  </si>
  <si>
    <t>元谋齐兴包装制品有限公司</t>
  </si>
  <si>
    <t>（二）八大重点产业</t>
  </si>
  <si>
    <t>1.高原特色现代农业</t>
  </si>
  <si>
    <t>68</t>
  </si>
  <si>
    <t>楚源种业种子加工中心及农副产品精深加工生产线建设项目</t>
  </si>
  <si>
    <t>建设年加工1500万公斤稻类生产线一条，年加工200万公斤麦类良种生产线一条，年加工300万公斤玉米良种生产线一条，及其相关的配套设施</t>
  </si>
  <si>
    <t>楚雄市</t>
  </si>
  <si>
    <t>云南楚源种业有限责任公司</t>
  </si>
  <si>
    <t>姚安县蔬菜产业化联合体及种苗标准化生产基地建设项目</t>
  </si>
  <si>
    <t>在栋川、光禄建设10000亩蔬菜产业化联合体，在清河建设30亩标准化育苗基地</t>
  </si>
  <si>
    <t>姚安县农业局</t>
  </si>
  <si>
    <t>州农业局</t>
  </si>
  <si>
    <t>70</t>
  </si>
  <si>
    <t>龙街镇鼠街村委会龙福兴村、绞苴片区特色软籽石榴种植项目</t>
  </si>
  <si>
    <t>计划在龙街镇鼠街村委会龙福兴村及绞苴片区进行土地流转，用于种植突尼斯软籽石榴和根据实际需要建盖临时性生产管理用房</t>
  </si>
  <si>
    <t>龙街镇鼠街村委会</t>
  </si>
  <si>
    <t>姚安云岭牧业有限公司</t>
  </si>
  <si>
    <t>大姚县高原特色种植业项目</t>
  </si>
  <si>
    <t>建设粮油基地17万亩；马铃薯基地3.5万亩，经济作物基地20万亩（优质芒果基地10万亩，工业辣椒基地2万亩，蔬菜生产基地3万亩，魔芋生产基地2万亩）</t>
  </si>
  <si>
    <t>大姚县12个乡镇</t>
  </si>
  <si>
    <t>大姚县农业局</t>
  </si>
  <si>
    <t>大姚县畜牧产业扶贫及生态养殖产业发展项目</t>
  </si>
  <si>
    <t>在六苴镇搬迁安置点建设4000平方米生猪养殖示范点，年出栏15000头；在新街镇建设生猪养殖基地80亩；在三岔河4个村建设生猪养殖基地；在三台乡流转土地700亩，建设年出栏2000头生态撒坝猪养殖基地；在铁锁乡建设生猪养殖基地10亩；在湾碧乡建设生态牛羊、家禽、生猪等畜产品养殖基地，并实现生产、加工、销售为一体的畜禽养殖规模化经营</t>
  </si>
  <si>
    <t>大姚县相关乡镇</t>
  </si>
  <si>
    <t>大姚县种粮加工基地建设项目</t>
  </si>
  <si>
    <t>租用龙街镇仓屯村委会土地建盖2000余平方米的粮食烘干、粮种和粮食加工厂房1900平方米，购置办公电脑设备、机械和货运车，谷物精选机2套、粮食烘干机及加工等生产设备</t>
  </si>
  <si>
    <t>龙街镇仓屯村委会</t>
  </si>
  <si>
    <t>元谋县物茂乡元永村种养殖基地建设项目</t>
  </si>
  <si>
    <t>整理土地1100亩，种植果蔬1000亩，新建黄牛养殖场1个及其配套设施</t>
  </si>
  <si>
    <t>元谋县物茂乡</t>
  </si>
  <si>
    <t>元谋华艳种养殖有限责任公司</t>
  </si>
  <si>
    <t>禄丰彩云嘉元农业农产品冷链配送基地</t>
  </si>
  <si>
    <t>拟建设农产品冷链配送基地510亩，标准化钢架大棚460亩，加工车间2500 ㎡，高温冷藏库1250 m³，低温冷冻库150 m³，员工生活区1500 ㎡，办公区300 ㎡，仓管区720 ㎡以及厂区道路和绿化建设。</t>
  </si>
  <si>
    <t>禄丰彩云嘉元农业蔬菜种植基地</t>
  </si>
  <si>
    <t>2.先进装备制造业</t>
  </si>
  <si>
    <t>云南大姚机械配件厂退城入园整体技改搬迁项目（一期）</t>
  </si>
  <si>
    <t>建设标准厂房20000平方米，建设粘土砂铸造生产线和办公及生活配套区，实现年产各式配件12030吨的生产能力</t>
  </si>
  <si>
    <t>云南大姚机械配件厂</t>
  </si>
  <si>
    <t>云南锦润数控机械制造有限责任公司年产5000台立式加工中心智能加工生产线建设项目</t>
  </si>
  <si>
    <t>占地54.2亩，建设年产5000台立式加工中心智能加工生产线一条</t>
  </si>
  <si>
    <t>2019.10</t>
  </si>
  <si>
    <t>资金</t>
  </si>
  <si>
    <t>云南锦润数控机械制造有限责任公司</t>
  </si>
  <si>
    <t>3.生物医药和大健康产业</t>
  </si>
  <si>
    <t>云南神威施普瑞药业有限公司整体搬迁暨京津冀联创药物（楚雄）研究院建设及中药配方颗粒、现代中药制剂产业化建设</t>
  </si>
  <si>
    <t>标准厂房及配套设施建筑面积约26923平方米。主要进行云南神威施普瑞药业有限公司整体搬迁项目；中药配方颗粒科研试点生产销售项目； 京津冀联创药物（楚雄）研究院建设项目；国家级创新药“注射用灯盏细辛酚”临床研究、批件申报及产业化项目；现代中药制剂研发及产业化项目</t>
  </si>
  <si>
    <t>云南神威施普瑞药业有限公司</t>
  </si>
  <si>
    <t>州中医院彝药制剂中心建设项目</t>
  </si>
  <si>
    <t>在庄甸医药园区标准厂房新建制剂、胶囊、粉剂、中药提取车间</t>
  </si>
  <si>
    <t>楚雄州中医医院</t>
  </si>
  <si>
    <t>云南森美达生物科技有限公司四期项目</t>
  </si>
  <si>
    <t>建设年产8000吨植物源生物农药生产线2条，生产车间、仓库、办公楼等建设</t>
  </si>
  <si>
    <t>双柏县城工业园区</t>
  </si>
  <si>
    <t>2018.3</t>
  </si>
  <si>
    <t>云南森美达生物科技有限公司</t>
  </si>
  <si>
    <t>大姚县医疗设备配置项目</t>
  </si>
  <si>
    <t>大姚县卫计系统县医院、县中彝医医院配置医疗设备一批</t>
  </si>
  <si>
    <t>大姚县卫计局</t>
  </si>
  <si>
    <t>4.食品与消费品制造业</t>
  </si>
  <si>
    <t>年产5000吨特色农产品加工（二期）糯山药速冻加工项目</t>
  </si>
  <si>
    <t>采用国内选进液氮速冻工艺技术，建设速冻生产线两条，生产车间5335平方，建成年产1600吨速冻糯山药的先进生产能力</t>
  </si>
  <si>
    <t>姚安县鑫盛实业有限公司</t>
  </si>
  <si>
    <t>云南盛泰刷业有限公司年产1000万件刷料生产线建设项目</t>
  </si>
  <si>
    <t>项目规划占地面积29.14亩，新建办公区、厂房、仓库、员工宿舍、食堂、运动休闲场所等，建筑面积18000平方米</t>
  </si>
  <si>
    <t>武定县</t>
  </si>
  <si>
    <t>云南盛泰刷业有限公司</t>
  </si>
  <si>
    <t>新建粮油加工生产线及智慧粮库建设项目</t>
  </si>
  <si>
    <t>新建粮油加工生产线一条及智慧粮库2座</t>
  </si>
  <si>
    <t>牟定县共和镇</t>
  </si>
  <si>
    <t>牟定县粮食储备有限公司</t>
  </si>
  <si>
    <t>大姚华盛饮料食品有限责任公司年产10000吨利乐砖饮料生产线建设项目</t>
  </si>
  <si>
    <t>1.原有车间、仓库改造；2.生产设备购置；3.办公楼改造；4.新建仓库3000平米，新建职工食堂1500平米</t>
  </si>
  <si>
    <t>大姚工业园区金碧工业片区</t>
  </si>
  <si>
    <t>大姚华盛饮料食品有限责任公司</t>
  </si>
  <si>
    <t>云南康骋生物公司武定环州中药材种植基地建设项目</t>
  </si>
  <si>
    <t>林下种植重楼2000亩、羌活1000亩、白芨1000亩，草乌、附子、续断1000亩等；新建大棚20000㎡，厂房8200㎡、产品处理场所5200㎡；及蓄水池、管道等配套设施建设</t>
  </si>
  <si>
    <t>2018-2020</t>
  </si>
  <si>
    <t>武定县环州乡</t>
  </si>
  <si>
    <t>云南康骋生物科技有限公司</t>
  </si>
  <si>
    <t>州科技局</t>
  </si>
  <si>
    <t>5.旅游文化产业</t>
  </si>
  <si>
    <t>云南世界恐龙谷旅游股份有限公司恐龙谷时空乐园</t>
  </si>
  <si>
    <t>休闲温泉度假酒店区用地29935㎡，建筑面积37300㎡，游乐型恐龙主题公园区用地241896㎡，建筑面积32569㎡</t>
  </si>
  <si>
    <t>云南世界恐龙谷旅游股份有限公司</t>
  </si>
  <si>
    <t>州旅发委</t>
  </si>
  <si>
    <t>（三）产业园区</t>
  </si>
  <si>
    <t>牟定县工业园区供排水建设项目</t>
  </si>
  <si>
    <t>新建供水管道5954.78米、日供水1万立方米水处理厂一座；新建排水管道5954.78米</t>
  </si>
  <si>
    <t>牟定县工业园区</t>
  </si>
  <si>
    <t>牟定县工业开发投资公司</t>
  </si>
  <si>
    <t>南华县中云石化有限公司老高坝工业园区加油站建设项目</t>
  </si>
  <si>
    <t>项目占地7328平方米，总建筑面积2050平方米。建设5个埋地储油罐（其中：容积为50立方米柴油折半）、购置8台加油机、16支加油枪；新建站房、加油罩棚及生产生活辅助用房，其中罩棚900平方米，站房850平方米，附属用房300平方；配套建设站区市政设施及其它辅助设施，级别为二级站，库容145立方米</t>
  </si>
  <si>
    <t>南华工业园区</t>
  </si>
  <si>
    <t>90</t>
  </si>
  <si>
    <t>南华工业园区老高坝片区污水处理厂及配套管网建设工程</t>
  </si>
  <si>
    <t>1、污水处理厂工程规模：近期规模600m3/d；远期规模1700m3/d。污水处理厂厂址：老高坝工业园区南部，河牛线与大屯公路交叉口。污水处理工艺：A2O一体化处理工艺。排放标准：一级A标，2、配套污水管网工程工程内容：建设DN100～DN600的污水管道10.48km</t>
  </si>
  <si>
    <t>大姚工业园区南山坝工业片区污水处理厂建设项目</t>
  </si>
  <si>
    <t>新建日处理5000立方米的污水处理厂一座，配套污水管网埋设</t>
  </si>
  <si>
    <t>南山坝工业园区</t>
  </si>
  <si>
    <t>武定工业园区禄金片区一期核心区场地平整工程</t>
  </si>
  <si>
    <t>规划总用地面积为5627.18亩。场地平整工程（含地块土方、边坡土方）场地挖土石方总量4971755.22 立方米，场地填方3138816.36立方米，余方弃置1832938.86立方米；附属工程建设临时排水沟4500米，浆砌片石挡墙 21203.66立方米；水土保持工程建设浆砌石排水沟12100.82米，三维网防护161344.24平方米</t>
  </si>
  <si>
    <t>林地报批困难</t>
  </si>
  <si>
    <t>武定工业开发投资有限公司</t>
  </si>
  <si>
    <t>五、其他类项目</t>
  </si>
  <si>
    <t>大姚县救灾物资储备库项目</t>
  </si>
  <si>
    <t>建设救灾物资储备库800平方米</t>
  </si>
  <si>
    <t>一平浪煤矿“三供一业”项目建设</t>
  </si>
  <si>
    <t>供水、供电、物业改造</t>
  </si>
  <si>
    <t>一平浪煤矿</t>
  </si>
  <si>
    <t>眉山川青农业旅游开发有限公司草坪种植项目</t>
  </si>
  <si>
    <t>拟建设草坪培育种植基地500亩</t>
  </si>
  <si>
    <t>眉山川青农业旅游开发有限公司</t>
  </si>
  <si>
    <t>附件1-2</t>
  </si>
  <si>
    <t>楚雄州2019年重点建设项目计划表（在建项目）</t>
  </si>
  <si>
    <t>楚雄至大姚高速公路</t>
  </si>
  <si>
    <t>高速公路78公里</t>
  </si>
  <si>
    <t>云南楚姚高速有限公司</t>
  </si>
  <si>
    <t>G8012玉楚高速公路楚雄境内段</t>
  </si>
  <si>
    <t>高速公路88公里</t>
  </si>
  <si>
    <t>2017-2020</t>
  </si>
  <si>
    <t>双柏县、楚雄市</t>
  </si>
  <si>
    <t>国高省监管</t>
  </si>
  <si>
    <t>云南省交通发展投资有限责任公司</t>
  </si>
  <si>
    <t>昆明（岷山）至楚雄（广通）高速建设项目</t>
  </si>
  <si>
    <t>高速公路66公里</t>
  </si>
  <si>
    <t>2016-2021</t>
  </si>
  <si>
    <t>楚大高速公路建设楚雄境内段</t>
  </si>
  <si>
    <t>高速公路114公里</t>
  </si>
  <si>
    <t>牟定县、姚安县</t>
  </si>
  <si>
    <t>武定至倘甸至寻甸高速公路楚雄境内段</t>
  </si>
  <si>
    <t>高速公路6.1公里</t>
  </si>
  <si>
    <t>2016-2020</t>
  </si>
  <si>
    <t>昆明市监管</t>
  </si>
  <si>
    <t>云南省交通投资有限责任公司</t>
  </si>
  <si>
    <t>紫溪山至大过口四级公路建设项目路基工程</t>
  </si>
  <si>
    <t>新建82.368公里四级公路路基工程</t>
  </si>
  <si>
    <t>楚雄市相关乡镇</t>
  </si>
  <si>
    <t>资金缺口大</t>
  </si>
  <si>
    <t>楚雄市交运局</t>
  </si>
  <si>
    <t>双柏县马龙河沿河公路大沙坝至马龙项目工程</t>
  </si>
  <si>
    <t>四级公路，30公里路基路面工程</t>
  </si>
  <si>
    <t>双柏县妥甸镇、爱尼山乡</t>
  </si>
  <si>
    <t>双柏县交通运输局</t>
  </si>
  <si>
    <t>禄丰县广黑线公路改建工程</t>
  </si>
  <si>
    <t>21.056公里四级公路改三级公路</t>
  </si>
  <si>
    <t>资金问题及土地林地问题</t>
  </si>
  <si>
    <t>禄丰县交通运输局</t>
  </si>
  <si>
    <t>禄丰境内段72公里</t>
  </si>
  <si>
    <t>其他问题</t>
  </si>
  <si>
    <t>云南昆楚高速公路投资开发有限公司</t>
  </si>
  <si>
    <t>南华县县城过境线建设项目</t>
  </si>
  <si>
    <t>按二级公路标准建设，起于罗家屯楚南一级公路K49+350处，向北沿广大铁路南侧至下马房、上东山、海埂屯、火车站，于职业高中北侧与G320汇合，长约9.2公里</t>
  </si>
  <si>
    <t>资金及土地困难</t>
  </si>
  <si>
    <t>永仁-金水河(大姚段）高速公路建设项目</t>
  </si>
  <si>
    <t>建设永金高速永仁至大姚段公路32.22公里</t>
  </si>
  <si>
    <t>楚雄州交运局</t>
  </si>
  <si>
    <t>大姚县三岔河至插朗哨公路建设项目</t>
  </si>
  <si>
    <t>16.7公里三级公路</t>
  </si>
  <si>
    <t>三岔河</t>
  </si>
  <si>
    <t>缺口资金较大</t>
  </si>
  <si>
    <t>大姚县农村公路建设指挥部</t>
  </si>
  <si>
    <t>双柏县城东南片区人居环境提升项目</t>
  </si>
  <si>
    <t>新增或改造查姆湖沿湖绿化面积约5万平方米，改造或新增查姆湖景观灯约1760盏，新建查姆湖水上音乐喷泉一座、查姆山景观瀑布一座，新建和改造查姆湖文化景观小品约526个。改造查姆湖周边3条人行游道和2条环湖路总长5.479公里，改造总面积约25000平方米；改造东兴路、永兴路、兴贸路、昌源路、查姆大道、双建路、永青路7条城市道路约12万平方米，包括绿化、亮化提升改造；新建长260米、宽12米的登峰路3120平方米；提升改造兴贸路农贸市场约6500平方米；对县城东片区沿街建筑物约11万平方进行特色风貌改造</t>
  </si>
  <si>
    <t>双柏县城</t>
  </si>
  <si>
    <t>双柏县住房和城乡建设局</t>
  </si>
  <si>
    <t>云南省姚安县国家储备林等林业生态建设项目</t>
  </si>
  <si>
    <t>建设内容包括木材基地建设、通道建设、森林城市及湿地公园建设、美丽乡村建设、林业产业发展和林业扶持、林木种苗建设等6个方面。建设规模为：木材基地6.2255万亩；公路面山绿化0.611万亩、河道两岸绿化211.7公里；湿地公园建设1.132万亩、景观美化绿化2个；美丽乡村建设77个村委会；林产业和林业扶贫12.975万亩；林木种苗建设0.32万亩</t>
  </si>
  <si>
    <t>2018-2024</t>
  </si>
  <si>
    <t>2024</t>
  </si>
  <si>
    <t>姚安县林业局</t>
  </si>
  <si>
    <t>姚安县城乡生活污水处理一体化PPP项目</t>
  </si>
  <si>
    <t>项目建设除县城之外的8个乡镇污水处理设施、配套建设污水管网52.4公里，建设村庄污水处理设施492个</t>
  </si>
  <si>
    <t>2017</t>
  </si>
  <si>
    <t>（一）教育事业</t>
  </si>
  <si>
    <t>楚雄医药高等专科学校基础建设提升改造项目</t>
  </si>
  <si>
    <t>新建单体建筑7幢（包括新建3幢学生宿舍、会堂1幢、图书馆1幢、体育馆1座、新建农村基层卫生人员实训中心（交流中心）1幢），总建筑面积64863.7平方米</t>
  </si>
  <si>
    <t>楚雄市东瓜镇楚雄医药高等专科学校</t>
  </si>
  <si>
    <t>项目工程进度未能按计划实施，资金支付审批缓慢，支付滞后</t>
  </si>
  <si>
    <t>楚雄医药高等专科学校</t>
  </si>
  <si>
    <t>2018年第二批全面改薄（含长效机制） 项目</t>
  </si>
  <si>
    <t>10县市教育局</t>
  </si>
  <si>
    <t>2018年教育现代教育推进工程</t>
  </si>
  <si>
    <t>新建校舍20678平方米</t>
  </si>
  <si>
    <t>楚雄市、双柏县、牟定县</t>
  </si>
  <si>
    <t>楚雄州楚雄市职业高级中学实训酒店建设项目</t>
  </si>
  <si>
    <t>新建实训酒店5000平方米、购置设备620台及基础配套设施</t>
  </si>
  <si>
    <t>楚雄市开发区</t>
  </si>
  <si>
    <t>楚雄市职业高级中学</t>
  </si>
  <si>
    <t>牟定县职业教育中心建设项目（PPP项目）</t>
  </si>
  <si>
    <t>项目占地180亩，总建筑面积54900平方米。主要建设内容为教学楼、科技楼、学生食堂、实验楼、厕所以及附属设施</t>
  </si>
  <si>
    <t>牟定县左脚舞山城规划区</t>
  </si>
  <si>
    <t>前期工作已完成，正在做场地平整</t>
  </si>
  <si>
    <t>大姚县职业教育中心大中型汽车检测与维修中心建设项目</t>
  </si>
  <si>
    <t>新建校舍、运动场15380平方米，以及综合配套设施，绿化及相关附属设施</t>
  </si>
  <si>
    <t>大姚县教育局</t>
  </si>
  <si>
    <t>禄丰县龙源实验学校建设</t>
  </si>
  <si>
    <t>征地76.9亩，新建教学楼、科技楼、艺术楼、食堂、厕所、学生宿舍等，总建筑面积30446平方米</t>
  </si>
  <si>
    <t>禄丰县教育局</t>
  </si>
  <si>
    <t>（二）卫生事业</t>
  </si>
  <si>
    <t>楚雄州中医院</t>
  </si>
  <si>
    <r>
      <t>康复大楼（</t>
    </r>
    <r>
      <rPr>
        <sz val="9"/>
        <rFont val="Times New Roman"/>
        <family val="1"/>
      </rPr>
      <t>12</t>
    </r>
    <r>
      <rPr>
        <sz val="9"/>
        <rFont val="宋体"/>
        <family val="0"/>
      </rPr>
      <t>层）业务用房13559平方米</t>
    </r>
  </si>
  <si>
    <t>楚雄州中医医院内</t>
  </si>
  <si>
    <t>2020.8</t>
  </si>
  <si>
    <t>建设资金不足</t>
  </si>
  <si>
    <t>楚雄彝族自治州中医医院</t>
  </si>
  <si>
    <t>双柏县中医院建设项目</t>
  </si>
  <si>
    <r>
      <t>占地面积</t>
    </r>
    <r>
      <rPr>
        <sz val="9"/>
        <rFont val="Times New Roman"/>
        <family val="1"/>
      </rPr>
      <t>150</t>
    </r>
    <r>
      <rPr>
        <sz val="9"/>
        <rFont val="宋体"/>
        <family val="0"/>
      </rPr>
      <t>亩，总建筑面积约</t>
    </r>
    <r>
      <rPr>
        <sz val="9"/>
        <rFont val="Times New Roman"/>
        <family val="1"/>
      </rPr>
      <t>50000</t>
    </r>
    <r>
      <rPr>
        <sz val="9"/>
        <rFont val="宋体"/>
        <family val="0"/>
      </rPr>
      <t>平方米。主要建设内容为：</t>
    </r>
    <r>
      <rPr>
        <sz val="9"/>
        <rFont val="Times New Roman"/>
        <family val="1"/>
      </rPr>
      <t>1#</t>
    </r>
    <r>
      <rPr>
        <sz val="9"/>
        <rFont val="宋体"/>
        <family val="0"/>
      </rPr>
      <t>住院楼、</t>
    </r>
    <r>
      <rPr>
        <sz val="9"/>
        <rFont val="Times New Roman"/>
        <family val="1"/>
      </rPr>
      <t>2#</t>
    </r>
    <r>
      <rPr>
        <sz val="9"/>
        <rFont val="宋体"/>
        <family val="0"/>
      </rPr>
      <t>住院楼、门诊楼、医技楼、齐苏书民族医学研究中心、办公楼、食堂、氧站、水泵房、门房等（一期工程：总建筑面积</t>
    </r>
    <r>
      <rPr>
        <sz val="9"/>
        <rFont val="Times New Roman"/>
        <family val="1"/>
      </rPr>
      <t>9260</t>
    </r>
    <r>
      <rPr>
        <sz val="9"/>
        <rFont val="宋体"/>
        <family val="0"/>
      </rPr>
      <t>平方米，其中：新建</t>
    </r>
    <r>
      <rPr>
        <sz val="9"/>
        <rFont val="Times New Roman"/>
        <family val="1"/>
      </rPr>
      <t>2#</t>
    </r>
    <r>
      <rPr>
        <sz val="9"/>
        <rFont val="宋体"/>
        <family val="0"/>
      </rPr>
      <t>住院楼及室外场地平整；二期工程：总建筑面积</t>
    </r>
    <r>
      <rPr>
        <sz val="9"/>
        <rFont val="Times New Roman"/>
        <family val="1"/>
      </rPr>
      <t>43000</t>
    </r>
    <r>
      <rPr>
        <sz val="9"/>
        <rFont val="宋体"/>
        <family val="0"/>
      </rPr>
      <t>平方米，其中：门诊医技楼约16000平方米，1#住院楼20000平方米，其他附属配套用房用及设施约6600平方米）</t>
    </r>
  </si>
  <si>
    <t>双柏县彝源路北段</t>
  </si>
  <si>
    <t>2020.12</t>
  </si>
  <si>
    <t>双柏县卫生和计划生育局</t>
  </si>
  <si>
    <t>姚安县中医医院搬迁建设项目（门诊医技综合楼、后勤保障楼及附属工程）</t>
  </si>
  <si>
    <t>总建筑面积23050.5平方米，总投资1.02亿元。包括新建门诊医技综合楼一幢，地下一层、隔震层一层、地上九层；裙楼一幢，地下一层、隔震层一层、地上三层，建筑面积20845平方米；新建后勤保障楼一幢，四层框架结构，地上四层，建筑面积1979平方米，附属工程（门卫室、氧气房、消控中心等）226.5平方米，总体综合管线，道路、绿化、景观、围墙、钢结构连廊等工程</t>
  </si>
  <si>
    <t>2019--2020</t>
  </si>
  <si>
    <t>姚安县栋川镇</t>
  </si>
  <si>
    <t>姚安县中医医院</t>
  </si>
  <si>
    <t>禄丰县妇幼保健院搬迁新建项目</t>
  </si>
  <si>
    <t>新建业务用房6587.63平方米及中心供氧、弱电智能信息系统、污水垃圾处理辅助设施、设备购置等配套设施建设</t>
  </si>
  <si>
    <t>2018.9—2019.12</t>
  </si>
  <si>
    <t>项目资金缺口较大，目前仅中央预算内投资资金1200万元到位，尚有2254万元的资金缺口</t>
  </si>
  <si>
    <t>（三）水利设施</t>
  </si>
  <si>
    <t xml:space="preserve"> 1.中型水库</t>
  </si>
  <si>
    <t>南华县小箐河水库工程</t>
  </si>
  <si>
    <t>新建中型水库一座，总库容1116.79万立方米</t>
  </si>
  <si>
    <t xml:space="preserve">南华县 </t>
  </si>
  <si>
    <t>2019年度上级补助资金尚未下达</t>
  </si>
  <si>
    <t>南华县小箐河水库工程建设管理局</t>
  </si>
  <si>
    <t>大姚县桂花水库</t>
  </si>
  <si>
    <t>引水工程、枢纽工程、引洪工程和输水工程组成，最大坝高93.3m，总库容1207.6万m3</t>
  </si>
  <si>
    <t>2018-2021</t>
  </si>
  <si>
    <t>2021.12</t>
  </si>
  <si>
    <t>项目征占地推进慢，省、州、县配套资金到位慢，工程缺少资金，ppp项目推进困难</t>
  </si>
  <si>
    <t>大姚县桂花水库工程建设管理局</t>
  </si>
  <si>
    <t>永仁县直苴水库</t>
  </si>
  <si>
    <t>工程由枢纽工程和灌溉输水管道工程组成,总库容150.8万m3</t>
  </si>
  <si>
    <t>永仁县、中和镇、猛虎乡、永定镇</t>
  </si>
  <si>
    <t>2.小一型</t>
  </si>
  <si>
    <t>楚雄市响水箐水库</t>
  </si>
  <si>
    <t>工程由枢纽工程和灌溉输水管道工程组成,总库容150.80万m3</t>
  </si>
  <si>
    <t>省、州、县配套资金到位慢，工程缺少资金</t>
  </si>
  <si>
    <t>楚雄市响水箐水库工程建设管理局</t>
  </si>
  <si>
    <t>双柏县平掌河水库</t>
  </si>
  <si>
    <t>工程由枢纽工程和灌溉输水管道工程组成,总库容114.62万m3</t>
  </si>
  <si>
    <t>2016.7-2019</t>
  </si>
  <si>
    <t>双柏县平掌河水库工程建设管理局</t>
  </si>
  <si>
    <t>双柏县子石冲水库</t>
  </si>
  <si>
    <t>工程由枢纽工程和灌溉输水管道工程组成,总库容207.32万m3</t>
  </si>
  <si>
    <t>2017.4-2019.4</t>
  </si>
  <si>
    <t>永仁县子时冲水库工程建设管理局</t>
  </si>
  <si>
    <t>牟定县高泉闸水库</t>
  </si>
  <si>
    <t>工程由大坝、溢洪道、输水导流涵洞组成,总库容144.91万m3</t>
  </si>
  <si>
    <t>2017.2-2019.8</t>
  </si>
  <si>
    <t>牟定县</t>
  </si>
  <si>
    <t>牟定县高泉闸水库工程建设管理局</t>
  </si>
  <si>
    <t>牟定县小土锅箐水库</t>
  </si>
  <si>
    <t>2017-2019.10</t>
  </si>
  <si>
    <t>牟定县小土锅水库工程建设管理局</t>
  </si>
  <si>
    <t>武定县阿庆争水库</t>
  </si>
  <si>
    <t>工程由枢纽工程和灌溉输水管道工程组成,总库容662.4万m3</t>
  </si>
  <si>
    <t>项目征占地推慢，省、州、县配套资金到位慢，工程缺少资金，ppp项目推进困难</t>
  </si>
  <si>
    <t>武定县阿庆争水库工程建设管理局</t>
  </si>
  <si>
    <t>南华县黑泥田水库</t>
  </si>
  <si>
    <t>工程由枢纽工程和灌溉输水管道工程组成,总库容428.3万m3</t>
  </si>
  <si>
    <t>2017-2021.3</t>
  </si>
  <si>
    <t>南华县黑泥土水库工程建设管理局</t>
  </si>
  <si>
    <t>禄丰稗子田水库</t>
  </si>
  <si>
    <t>工程由枢纽工程和灌溉输水管道工程组成,总库容128.7万m3</t>
  </si>
  <si>
    <t>2017.6-2019.6</t>
  </si>
  <si>
    <t>禄丰县稗子田水库工程建设管理局</t>
  </si>
  <si>
    <t>大姚县河底水库建设项目</t>
  </si>
  <si>
    <t>新建小（一）型水库一座，新建拦河坝、输泄水建筑物，总库容255.55万m³</t>
  </si>
  <si>
    <t>石羊镇</t>
  </si>
  <si>
    <t>省级配套资金不到位</t>
  </si>
  <si>
    <t>大姚县河底水库工程建设管理局</t>
  </si>
  <si>
    <t>永仁鲁母小一型水库</t>
  </si>
  <si>
    <t>新建大坝、溢洪道、输水隧洞及附属工程。水库总库容120万m3,工程规模为小（一）型水库</t>
  </si>
  <si>
    <t>2019-2021</t>
  </si>
  <si>
    <t>永仁县</t>
  </si>
  <si>
    <t>永仁县鲁母水库工程建设管理局</t>
  </si>
  <si>
    <t>永仁中山小一型水库</t>
  </si>
  <si>
    <t>新建大坝、导流输水隧洞、溢洪道。配套相关附属设施，水库坝高79.9m，总库容719.21万立方米</t>
  </si>
  <si>
    <t>永仁县中山水库工程建设管理局</t>
  </si>
  <si>
    <t>双柏县中小河流治理工程</t>
  </si>
  <si>
    <t>对双柏县的沙甸河新会至代么古段、马龙河、河口河麻窝至初都段河道进行治理，治理长度为57.975公里</t>
  </si>
  <si>
    <t>2018—2020</t>
  </si>
  <si>
    <t>双柏县水务局</t>
  </si>
  <si>
    <t>3.其他</t>
  </si>
  <si>
    <t>姚安县洋派水库河库连通工程龙鼻子引水项目</t>
  </si>
  <si>
    <t>拟从弥兴镇龙鼻子河闸取水,新建引水渠道10.15公里,其中隧洞4.34公里,明渠3.36公里,渡槽1.57公里，暗涵0.88公里。引水至洋派水库,年引水量864.4万立方米</t>
  </si>
  <si>
    <t>姚安县官屯镇</t>
  </si>
  <si>
    <t>2016</t>
  </si>
  <si>
    <t>融资困难</t>
  </si>
  <si>
    <t>滇中引水工程南华段建设项目</t>
  </si>
  <si>
    <t>柳家村隧洞2号支洞及进场道路、渣场建设；柳家村渡槽的进场道路及渣场建设</t>
  </si>
  <si>
    <t>2018-
2022</t>
  </si>
  <si>
    <t>南华县滇中引水
指挥部</t>
  </si>
  <si>
    <t>滇中引水办</t>
  </si>
  <si>
    <t>滇中引水工程项目姚安段建设项目</t>
  </si>
  <si>
    <t>滇中引水工程姚安县境内总干渠22.7公里</t>
  </si>
  <si>
    <t>2018</t>
  </si>
  <si>
    <t>姚安县滇中引水办</t>
  </si>
  <si>
    <t>大姚县鼠街片区高效节水灌溉项目</t>
  </si>
  <si>
    <t>新建赵家冲水库输水底涵取水口1处，埋设输水主管2751米，输水支管4条7417米，新建500立方米调蓄水池4个</t>
  </si>
  <si>
    <t>2018.11</t>
  </si>
  <si>
    <t>大姚县水务局</t>
  </si>
  <si>
    <t>大姚县中低产田地改造农业高效节水灌溉项目</t>
  </si>
  <si>
    <t>在金碧、石羊、六苴、龙街、赵家店、铁锁和湾碧共计7个乡镇30个村委会400个自然村，受益面积6.1775万亩（其中2018年建设0.9万亩），铺设DN300/DN2000/DN150主、支管共计161.0千米，抽水站4座，新建20～50立方米水池水窖1500个，配套完成管线取水口、分水口、闸阀井、排气阀、排泥阀、检修阀等建筑物，配套田间三面光沟渠、机耕路等工程</t>
  </si>
  <si>
    <t>（四）扶贫攻坚</t>
  </si>
  <si>
    <t>大姚县产业扶贫项目</t>
  </si>
  <si>
    <t>结合资源分布和区位状况，完善坝区、山区、半山区各具特色的产业发展模式，落实产业普惠政策的同时，给予建档立卡贫困户产业政策叠加扶持，引导每户建档立卡贫困户发展一个以上持续稳定增收产业</t>
  </si>
  <si>
    <t>（五）保障性住房</t>
  </si>
  <si>
    <t>南华县2015-2017城市棚户区改造</t>
  </si>
  <si>
    <t>棚户区改造4542户，总建筑面积78.2万平方米。2015年实施580户；2016年实施715户；2017年实施2345户</t>
  </si>
  <si>
    <t>2015-2020</t>
  </si>
  <si>
    <t>棚户区改造范围广、投资大，项目融资难、地方政府配套困难，政府各级补助资金下达缓慢</t>
  </si>
  <si>
    <t>南华县城市棚户区改造征收补偿安置指挥部办公室</t>
  </si>
  <si>
    <t>禄丰2017年城市棚户区改造老城片区（二期）</t>
  </si>
  <si>
    <t>县城棚户区改扩建及拆除重建1465户</t>
  </si>
  <si>
    <t>资金兑付、协议签订</t>
  </si>
  <si>
    <t>禄丰县置业投资开发有限公司</t>
  </si>
  <si>
    <t>（六）新型城镇化</t>
  </si>
  <si>
    <t>楚雄市城市地下综合管廊建设项目</t>
  </si>
  <si>
    <t>建设彝都大道、青龙河东路等11条18.4公里城市地下综合管廊</t>
  </si>
  <si>
    <t>项目建设资金紧缺、社会投资人招募难</t>
  </si>
  <si>
    <t>楚雄市住房和城乡建设局</t>
  </si>
  <si>
    <t>楚雄市海绵城市建设项目</t>
  </si>
  <si>
    <t>建设道路、桥梁、排水、路灯、绿化、交通、电力入地、河道治理、给水等配套设施以及城市建设示范工程培训、教育及宣传项目</t>
  </si>
  <si>
    <t>双柏县城彝源路道路和地下综合管廊建设项目</t>
  </si>
  <si>
    <t>道路全长2582.72米、宽30米，主要建设内容为道路工程、交通工程、雨水工程、污水工程、照明工程、绿化工程、道路海绵城市等；地下综合管廊长1855米，宽5.0米，高3.7米，主要建设内容管廊仓室、给水管线、电力电缆、通讯管线、燃气管线、附属工程等</t>
  </si>
  <si>
    <t>2017.10</t>
  </si>
  <si>
    <t>2020.10</t>
  </si>
  <si>
    <t>征地拆迁安置难，资金缺口</t>
  </si>
  <si>
    <t>大姚县永丰湖扶贫综合开发梅溪村自行车栈道建设工程</t>
  </si>
  <si>
    <t>自行车栈道建设工程总长约8824米，宽度4米，含绿化隔离带</t>
  </si>
  <si>
    <t>2020.6</t>
  </si>
  <si>
    <t>大姚县龙街镇集镇开发项目</t>
  </si>
  <si>
    <t>新建占地95亩特色商贸街，含综合市场，停车场等基础设施</t>
  </si>
  <si>
    <t>2018-2022</t>
  </si>
  <si>
    <t>2018.1</t>
  </si>
  <si>
    <t>资金缺口过大</t>
  </si>
  <si>
    <t>大姚县园林县城配套基础设施建设项目</t>
  </si>
  <si>
    <t>结合“六城同创”，进一步提升园林县城品质，主要对县城面山绿化提升改造、城市道路绿化及相关配套基础设施，同时在县城东北片区，拟建园林建筑21幢总建筑面积28864.61平方米，把大姚县城打造成为健康生活目的地</t>
  </si>
  <si>
    <t>武定县城新建西和公园、禄武公路和元武路提升改造项目</t>
  </si>
  <si>
    <t>西和公园规划用地面积214.22亩，人工湖面积104.74亩，景观道路面积7.61亩，绿化面积116.58亩；禄武公路提升改造全长1783.5米，红线宽22米；元武路市政道路提升改造全长1469.75米，主要内容包括路基土石方、路面、人行道、给排水、电力电信、绿化、交安设施等配套设施。</t>
  </si>
  <si>
    <t>与周边项目工作面交叉,施工协调难度大</t>
  </si>
  <si>
    <t>武定今典城市建设有限公司</t>
  </si>
  <si>
    <t>禄丰县亚行贷款建设项目</t>
  </si>
  <si>
    <t>（3）禄丰县6条市政道路，东河、西河生态性治理，雨水管理池，东、西河两岸的景观绿化带以及城市环卫设备、洪水预警设备采购和能力提升等项目</t>
  </si>
  <si>
    <t>禄丰县城市建设开发投资有限公司</t>
  </si>
  <si>
    <t>州亚行办</t>
  </si>
  <si>
    <t>云南建投楚雄发展中心建设项目</t>
  </si>
  <si>
    <t>建设业务用房40.7平方米，主要包含办公建筑、住宅、商业和地下室</t>
  </si>
  <si>
    <t>云南省城乡建设投资有限公司</t>
  </si>
  <si>
    <t>楚雄彝风湿地文旅小镇“彝时光”建设项目</t>
  </si>
  <si>
    <t>建设旅游地产及相关附属配套设施，规划用地面积365.96亩，总建筑面积49.6万平方米</t>
  </si>
  <si>
    <t>楚雄开发区北片区</t>
  </si>
  <si>
    <t>流动资金紧缺</t>
  </si>
  <si>
    <t>云南汇通古镇文化旅游开发集团有限公司</t>
  </si>
  <si>
    <t>彝海北岸</t>
  </si>
  <si>
    <t>占地127亩，建设业务用房37.0874万平米，其中商业建筑2.9427万平米，酒店建筑4.03万平米，办公建筑8.7万平米，住宅9.5万平米，其它11.9万平米</t>
  </si>
  <si>
    <t>彝海公园北侧</t>
  </si>
  <si>
    <t>天一公园首府</t>
  </si>
  <si>
    <t>占地103亩，总建筑面积29.7万平方米，建设底商、住宅22栋，其中14栋32层住宅楼、1栋5层高端农贸市场、1栋3层幼儿园、6栋1-2层商业以及地下室</t>
  </si>
  <si>
    <t>楚雄州楚雄市东南新城</t>
  </si>
  <si>
    <t>楚雄三桥房地产开发有限公司</t>
  </si>
  <si>
    <t>双柏县锦绣商贸城房地产开发项目</t>
  </si>
  <si>
    <t>项目规划总用地为6.58万平方米（98.76亩）。总建筑面积17.7万平方米，其中：农贸市场建筑面积为1.39万平方米，商业网点建筑面积5.21万平方米，安置房住宅建筑面积7.12万平方米，共566户</t>
  </si>
  <si>
    <t>楚雄长晟房地产开发有限公司</t>
  </si>
  <si>
    <t>彝和园三期建设项目</t>
  </si>
  <si>
    <t>剩余的B.D区房屋建设，建筑面积6万平方米</t>
  </si>
  <si>
    <t>牟定县住建局</t>
  </si>
  <si>
    <t>南华县棚户区改造锦绣城一期建设项目</t>
  </si>
  <si>
    <t>项目规划用地52711.73平方米,总建筑面积109219.69平方米，住房710套筑面积83644.58平方米</t>
  </si>
  <si>
    <t xml:space="preserve">南华县龙川镇 </t>
  </si>
  <si>
    <t>南华瑞特家园置业有限公司</t>
  </si>
  <si>
    <t>南华县菌都中央商住小区建设项目</t>
  </si>
  <si>
    <t>项目规划用地3.19万平方米,总建筑面积15.1万平方米，建设商品房684套9.9万平方米,商业用房2.99万平方米,配套用房618平方米</t>
  </si>
  <si>
    <t>南华鸿森房地产开发有限公司</t>
  </si>
  <si>
    <t>南华县源泰﹒湖畔佳苑二期建设项目</t>
  </si>
  <si>
    <t>项目规划用地1.85万平方米,总建筑面积5万平方米，建设商品房300套4万平方米,商业用房0.9万平方米，配套用房0.1万平方米</t>
  </si>
  <si>
    <t>南华源泰房地产开发有限公司</t>
  </si>
  <si>
    <t>南华龙城花园竹瓴3期建设项目</t>
  </si>
  <si>
    <t>项目规划用地39581平方米，总建筑面积59151平方米</t>
  </si>
  <si>
    <t>大姚金碧梦苑房地产开发项目</t>
  </si>
  <si>
    <t>项目用地30430平方米，规划建设1229户，建筑面积179690.96平方米</t>
  </si>
  <si>
    <t>大姚裕隆房地产开发有限公司</t>
  </si>
  <si>
    <t>大姚县兴亚华府房地产开发项目</t>
  </si>
  <si>
    <t>项目用地49.8亩，规划79幢共914户，总建筑面积134147平方米</t>
  </si>
  <si>
    <t>大姚兴亚房地产开发有限公司</t>
  </si>
  <si>
    <t>大姚县城东一号房地产建设项目</t>
  </si>
  <si>
    <t>项目用地54.98亩，规划建筑11幢共988户，建筑总面积138853.44平方米</t>
  </si>
  <si>
    <t>大姚亿盛房地产开发有限公司</t>
  </si>
  <si>
    <t>大姚县东城明珠房地产开发项目</t>
  </si>
  <si>
    <t>项目用地77.02亩，规划建26幢共562户，建筑面积125328.94平方米。</t>
  </si>
  <si>
    <t>大姚华隆房地产开发有限公司</t>
  </si>
  <si>
    <t>元谋建科凤凰郡房地产开发项目</t>
  </si>
  <si>
    <t>项目占地面积178.49亩，总建筑面积23万平方米，共建设6栋小高层（8层），22栋别墅（3层），10栋中高层（17层）住宅</t>
  </si>
  <si>
    <t>武定县旧城改造狮山大道二期房地产开发、市政广场及地下停车场建设项目</t>
  </si>
  <si>
    <t>规划用地133.5亩，改扩建市政道路788.3米，建市政广场6900平方米，地下停车场13000平方米，开发房地产20.97万平方米</t>
  </si>
  <si>
    <t>资金筹措困难</t>
  </si>
  <si>
    <t>云南誉成投资有限公司</t>
  </si>
  <si>
    <t>武定华翔御府房地产开发建设项目</t>
  </si>
  <si>
    <t>规划用地面积56.1亩，总建筑面积110454.8平方米，地上建筑面积94644.54平方米，地下不计容建筑面积15810.26平方米。项目分三期建设16栋房屋及小区地下停车库、道路、照明、给排水、电力、通信、园林绿化、消防、人防、避雷防震等相关配套工程</t>
  </si>
  <si>
    <t>武定县华宇房地产开发有限公司</t>
  </si>
  <si>
    <t>金山古镇</t>
  </si>
  <si>
    <t>商品房开发</t>
  </si>
  <si>
    <t>云南伟光汇通有限公司</t>
  </si>
  <si>
    <t>禄丰洪博财富中心</t>
  </si>
  <si>
    <t>新建城市综合体及商品房开发</t>
  </si>
  <si>
    <t>云南盛隆房地产开发有限公司</t>
  </si>
  <si>
    <t>禄丰县仁兴镇商业中心建设项目</t>
  </si>
  <si>
    <t>项目概算总投资26134.47万元,总用地83.43亩,建设农贸市场、商业步行街、经营住房、酒店、广场、停车场等</t>
  </si>
  <si>
    <t>禄丰县仁兴镇</t>
  </si>
  <si>
    <t>云南澳枫房地产开发有限公司</t>
  </si>
  <si>
    <t>禄丰县罗次商贸城建设项目</t>
  </si>
  <si>
    <t>总投资28801万元，占地251.33亩。其中：建筑面积158830.6平方米；建设市政道路工程8条，总长2469.17米；配套供水、雨水、污水、强弱电等设施；铺设给水管道约5100米；照明线路约4978米</t>
  </si>
  <si>
    <t xml:space="preserve">禄丰县碧城镇 </t>
  </si>
  <si>
    <t>禄丰金禾实业有限公司</t>
  </si>
  <si>
    <t>永仁县钛金矿精深加工项目</t>
  </si>
  <si>
    <t>一期建设年产24万吨钛精矿，二期建设年产60-90万吨钛精矿生产线</t>
  </si>
  <si>
    <t>永定镇</t>
  </si>
  <si>
    <t>县经信局</t>
  </si>
  <si>
    <t>2.能源</t>
  </si>
  <si>
    <t>年产8万吨生物质颗粒燃料项目</t>
  </si>
  <si>
    <t>项目总建筑面积7610平方米，建设原料收集堆放区、生产加工区、产品存储区和管理配套区</t>
  </si>
  <si>
    <t>云南炉旺达新能源有限责任公司</t>
  </si>
  <si>
    <t>3.建材及其他</t>
  </si>
  <si>
    <t>永仁县兴荣木业年产8万m³建筑模版生产线项目</t>
  </si>
  <si>
    <t>项目占地30亩，年产8万m³建筑模版生产线，新建标准化厂房5000㎡及其配套设施</t>
  </si>
  <si>
    <t>永仁工业循环经济片区</t>
  </si>
  <si>
    <t>永仁县兴荣木业有限公司</t>
  </si>
  <si>
    <t>元谋嘉豪泡沫制品有限公司年产500万只泡沫箱建设项目</t>
  </si>
  <si>
    <t>项目总占地约 40 亩，新建年产500万只泡沫箱生产线1条，标准厂房6000平方米，附属设施工程以及场区绿化美化等，达到年产500万只泡沫箱的生产能力</t>
  </si>
  <si>
    <t>元谋嘉豪泡沫制品有限公司</t>
  </si>
  <si>
    <t>元谋富盛再生塑料制品有限责任公司再生塑料筐生产项目</t>
  </si>
  <si>
    <t>项目总占地约 35 亩，新建年产300万只塑料筐生产线一条，标准厂房12000平方米，附属设施工程及场区绿化美化等，达到年产300万只塑料筐的生产能力</t>
  </si>
  <si>
    <t>元谋富盛再生塑料制品有限责任公司</t>
  </si>
  <si>
    <t>元谋勇明塑料制品有限公司再生塑料筐生产项目</t>
  </si>
  <si>
    <t>项目总占地约 20 亩，新建年产600万只塑料筐生产线一条，标准厂房10000平方米，附属设施工程以及绿化美化等，达到年产600万只塑料筐的生产能力</t>
  </si>
  <si>
    <t>元谋勇明塑料制品有限公司</t>
  </si>
  <si>
    <t>元谋汉通电气设备暨美厚水性涂料技改搬迁项目</t>
  </si>
  <si>
    <t>占地20亩,新建厂房12000平方米，新建办公楼1200平方米，新建开关、装配设备生产线2条，搬迁生产水性涂料生产线1条</t>
  </si>
  <si>
    <t>元谋县黄瓜园镇</t>
  </si>
  <si>
    <t>元谋汉通电气有限公司、元谋美厚建材科技有限公司</t>
  </si>
  <si>
    <t>云南慕妍花卉种植有限公司万亩鲜切花种植及销售产业基地建设项目</t>
  </si>
  <si>
    <t xml:space="preserve">占地10230亩，建设钢架大棚10000亩，生产用房8500平方米及附属设施  </t>
  </si>
  <si>
    <t>楚雄市苍岭镇</t>
  </si>
  <si>
    <t>建设资金紧张</t>
  </si>
  <si>
    <t>苍岭镇人民政府</t>
  </si>
  <si>
    <t>楚雄垠兴现代农庄建设项目</t>
  </si>
  <si>
    <t>标准化牛舍5.8万平方米、肉牛食品精加工厂3000平方米、饮食城3000平方米、业务配套用房5000平方米及配套设施建设和设备购置，建成集餐饮、生态肉牛养殖、休闲健身、肉牛产业技术交流合作、农庄接待为一体的现代养殖农庄</t>
  </si>
  <si>
    <t>楚雄市鹿城镇军屯社区宝山屯</t>
  </si>
  <si>
    <t>建设项目资金紧缺</t>
  </si>
  <si>
    <t>楚雄市农业局</t>
  </si>
  <si>
    <t>大姚县六苴镇百合良种繁育基地建设及种植加工项目</t>
  </si>
  <si>
    <t>新建1000亩百合两种繁育基地，为全县及周边县市提供百合优质良种，在全镇8个村委会种植百合6000亩，引进1条百合精深加工流水线，加工百合干片、精粉</t>
  </si>
  <si>
    <t>大姚六苴镇</t>
  </si>
  <si>
    <t>六苴镇人民政府</t>
  </si>
  <si>
    <t>大姚相关乡镇</t>
  </si>
  <si>
    <t>元谋县果蔬现代农业产业园建设项目</t>
  </si>
  <si>
    <t>以葡萄、油梨、石榴等特色水果产业为支撑，建设一个具备多种功能的特色水果产业种植区、特色水果示范种植区、科普教育展示区、观光休闲区多功能于一体的种植型、复合型、休闲观光型的现代农业产业园。规模44818亩</t>
  </si>
  <si>
    <t>2018-2025</t>
  </si>
  <si>
    <t>元谋县果然好农业科技有限公司</t>
  </si>
  <si>
    <t>正邦集团武定县30万头生猪养殖循环农业生态园建设项目</t>
  </si>
  <si>
    <t>一期项目占地350亩，建筑面积90000平方米，新建存栏2000头GP种猪场1个，存栏2000头/组PS种场6组，配套有机肥厂1个，存栏200头公猪站1个，组织发展年出栏500头以上商品猪代养户300户。配建宿舍楼、综合楼、食堂、粪污处理等配套设施。二期新建年产50万吨饲料厂一个，三期新建肉食品加工厂一个。在全县33个易地扶贫搬迁安置点为搬迁户建设畜圈等养殖配套设施，涉及建档立卡贫困1334户、同步搬迁户264户</t>
  </si>
  <si>
    <t>武定县高桥镇</t>
  </si>
  <si>
    <t>武定正邦畜牧发展有限公司</t>
  </si>
  <si>
    <t>机床铸件智能化改扩建项目</t>
  </si>
  <si>
    <t>采用国内先进的自动造型铸造生产工艺技术，购置国内先进的树脂砂自动造型生产线、砂处理生产线等生产用设备60余台（套），建设钢结构标准化生产车间10136平方米，形成年产3.2万吨精品机床铸件的生产能力。</t>
  </si>
  <si>
    <t>3.新材料产业</t>
  </si>
  <si>
    <t xml:space="preserve">楚雄隆基硅材料有限公司二期新增年产10GW单晶硅片建设项目 </t>
  </si>
  <si>
    <t>基础设施配套完善及设备购置安装</t>
  </si>
  <si>
    <t>2019-2020</t>
  </si>
  <si>
    <t>禄丰县金山镇</t>
  </si>
  <si>
    <t>楚雄隆基硅材料有限公司</t>
  </si>
  <si>
    <t>4.生物医药和大健康产业</t>
  </si>
  <si>
    <t>龙发产业园建设项目</t>
  </si>
  <si>
    <t>项目选址于楚雄经济开发区庄甸医药园区，面积约197亩，主要建设符合GMP标准的制药生产基地，生产液体（固体）制剂、中药饮片、土特产、食品、保健食品、茶叶、化妆品生产线、工业旅游、理想科技产业及配套设施</t>
  </si>
  <si>
    <t>云南龙发制药股份有限公司</t>
  </si>
  <si>
    <t>云南延寿堂制药有限公司楚雄生产基地建设项目</t>
  </si>
  <si>
    <t>项目分两期建设，一期主要建设中药前处理及提取生产线；胶囊、片剂生产线；颗粒剂生产线；头孢粉针生产线；冻干粉针生产线等及相应的配套仓库。二期主要建设口服液体生产线；水针生产线；大容量注射液生产线；原料合成生产线；保健食品生产线（片剂、胶囊、口服液生产线等）</t>
  </si>
  <si>
    <t>楚雄开发区庄甸医药园区</t>
  </si>
  <si>
    <t>云南延寿堂制药有限公司</t>
  </si>
  <si>
    <t>云南瑞药金方现代中药有限公司中药破壁饮片产业化项目</t>
  </si>
  <si>
    <t>该项目占地面积约40亩,计划总投资2亿元，其中固定资产投资每亩不低于100万元，主要建设中草药植物原料提取、固体制剂、中药饮片生产线，新型中药饮片（中药超微饮片、中药超微配方颗粒）生产线，食品、保健食品、化妆品生产线及其配套设施</t>
  </si>
  <si>
    <t>云南瑞药金方现代中药有限公司</t>
  </si>
  <si>
    <t>三七系列健康产品建设项目</t>
  </si>
  <si>
    <t>项目主要为建设年产2亿支保健食品“金三奇牌三七口服液”生产线、年产3.2亿粒保健食品“清益软胶囊”生产线及仓库，在公司原有预留土地上进行建设，利用原有研发中心、质检中心及公用工程和其它配套设施。</t>
  </si>
  <si>
    <t>云南金七制药有限公司</t>
  </si>
  <si>
    <t>双柏县中药材种植及加工一体化建设项目</t>
  </si>
  <si>
    <t>在适宜区建设原料基地10000亩，在县城工业园区建设年产6000吨中药饮片、4000吨药物提取生产线各一条</t>
  </si>
  <si>
    <t>资金紧缺</t>
  </si>
  <si>
    <t>双柏县文峰生物科技有限责任公司</t>
  </si>
  <si>
    <t>雨生红球藻的规模化养殖及虾青素提取项目</t>
  </si>
  <si>
    <t>雨生红球藻的规模化养殖及虾青素提取，年产雨生红球藻干粉36吨（含虾青素3.5%）</t>
  </si>
  <si>
    <t>楚雄绿波健康产业有限公司</t>
  </si>
  <si>
    <t>姚安县中科单采血浆站建设项目</t>
  </si>
  <si>
    <t>项目分两期建设，一期主要建设采浆大楼，装修地上建筑物；二期建设运营中心、职工宿舍等。主要从事原料血浆采集、检验和储存</t>
  </si>
  <si>
    <t>姚安县中科单采血浆有限公司</t>
  </si>
  <si>
    <t>101</t>
  </si>
  <si>
    <t>云南金碧制药有限公司中药前处理及产业化升级改造项目</t>
  </si>
  <si>
    <t>中药前处理及产业化升级改造项目：征占土地10亩，建筑标准厂房（车间）2000平米，老厂房改造及结构加固3000平米。净化工程饮片车间1000平米，酒剂车间200平米辅助工程（环保设施、消防设施、公用系统），仓储（中药材库800平米中药饮片成品库1000平米、辅料库100平米包材库100平米）设备购置（中药饮片车间设备300万元，口服液车间设备300万元酒剂车间设备200万元检测设备100万元）</t>
  </si>
  <si>
    <t>云南金碧制药有限公司</t>
  </si>
  <si>
    <t>5.食品与消费品制造业</t>
  </si>
  <si>
    <t>云南新华印刷二厂异地搬迁改造项目</t>
  </si>
  <si>
    <t>占地50亩，新建生产车间，综合车间，办公综合楼等，引进具有国际先进水平的印前设备、印刷设备、印后加工设备，用现代通讯技术、网络技术和人工智能技术，实现企业内部生产流程信息化，生产过程自动化，质量监控数字化，实现智能制造</t>
  </si>
  <si>
    <t>云南新华印刷二厂</t>
  </si>
  <si>
    <t>双柏县新型软木装饰装修材料、家居用品、工艺品研发生产线建设项目</t>
  </si>
  <si>
    <t>建设一个集软木材料收购，装饰装修材料、家居用品、工艺品等研发生产的加工厂一个</t>
  </si>
  <si>
    <t>云南慕逸软木科技发展有限公司</t>
  </si>
  <si>
    <t>世纪酱香产业园二期扩建项目</t>
  </si>
  <si>
    <t>投资1.38亿元，在元双公路旁（现有厂址旁）扩建100亩左右的土地，形成成套生产工艺技术并在生产实践中得以应用，同时形成技术操作规程、质量控制标准；形成妥甸酱油自动化、标准化生产线三条</t>
  </si>
  <si>
    <t>云南双柏妥甸酱油有限公司</t>
  </si>
  <si>
    <t>双柏县牛、生猪屠宰加工建设项目</t>
  </si>
  <si>
    <t>建设总占地面积70亩，年屠宰加工生猪10万头，滇中牛1万头，包括牛、生猪集转、屠宰、鲜肉食品的开发、冷藏、加工、销售及配套设施建设等综合食品加工厂一个</t>
  </si>
  <si>
    <t>云南云牧肉食品有限公司</t>
  </si>
  <si>
    <t>双柏县年屠宰20万只黑山羊精深加工项目</t>
  </si>
  <si>
    <t>建设一个总占地面积100亩，年屠宰加工黑山羊20万头，包括黑山羊集转、屠宰，鲜肉食品的批发、冷藏、加工、销售及配套设施建设等综合食品生产加工企业。</t>
  </si>
  <si>
    <t>云南牧粮畜牧发展有限公司</t>
  </si>
  <si>
    <t>牟定县40万吨“宏绿系列”工业辣椒种植及加工生产线建设项目</t>
  </si>
  <si>
    <t>建设配套鲜椒加工厂（含仓储）1个，烘烤厂房18000㎡，预处理生产线10000㎡。仓库30000㎡；办公楼、职工宿舍及食堂4000㎡；投资烘烤设备8套、日处理量干椒100吨设备1套及其他配套实施建设</t>
  </si>
  <si>
    <t>牟定工业园区庄三核心区</t>
  </si>
  <si>
    <t>楚雄宏丰农业开发有限公司</t>
  </si>
  <si>
    <t>云南禄丰鼎鑫醋业有限公司香醋技改搬迁项目</t>
  </si>
  <si>
    <t>搬迁新选址建设年产10000吨香醋生产线，新建标准化生产车间、原料仓库、质检室、包装车间及成品仓库、研发中心及产品展示区等</t>
  </si>
  <si>
    <t>云南禄丰鼎鑫醋业有限公司</t>
  </si>
  <si>
    <t>6.旅游文化产业</t>
  </si>
  <si>
    <t>楚雄彝风湿地文旅小镇</t>
  </si>
  <si>
    <t>以龙川江沿线的风光改造和湿地古城建设为核心，在周边山体植入生态景观、运动休闲、彝风度假、康体养生的复合型旅游产品，打造集旅游商业、体育休闲、生态采摘、精品酒店、健康养生等高端休闲旅游业态为一体的复合型、高品质的文化旅游度假区。整个项目包括PPP项目（旅游基础设施建设）及其旅游地产项目（旅游配套的商业、住宅建设)。（PPP项目投资40亿元、旅游地产项目投资20亿元）</t>
  </si>
  <si>
    <t>2017— 2022</t>
  </si>
  <si>
    <t>1、3P项目：两路一桥建设资金融资及工程款支付困难，停工一年多；PPP项目公司未组建，基础设施水、电、路、燃气、景区打造 等项目未开工。2、旅游地产项目：2018年234亩建设用地供给缓慢，其中151亩于10月23日才出让、还有80亩还未确定挂牌时间；已供土地因政府征地补偿、拆迁不到位，大部分土地清表困难，严重制约整个项目建设推进</t>
  </si>
  <si>
    <t>楚雄彝风湿地文旅小镇
云南汇通古镇文化旅游开发集团有限公司</t>
  </si>
  <si>
    <t>牟定县化佛山庆丰湖旅游基础设施建设（ppp)项目</t>
  </si>
  <si>
    <t>新建旅游公路、景区游步道、环境整治、停车场、旅游厕所、污水处理设施、垃圾处理设施、游客接待服务中心、景区救援服务中心、景区售票点、湿地公园水体综合整治水体景观打造、太阳能LED路灯、生态停车场等</t>
  </si>
  <si>
    <t>2017-2021</t>
  </si>
  <si>
    <t>牟定县共和镇庆丰村</t>
  </si>
  <si>
    <t>牟定县汉佛缘旅游开发有限公司</t>
  </si>
  <si>
    <t>大姚县姜沙湾人居环境提升改造项目</t>
  </si>
  <si>
    <t>新建三类公厕3个135平方米；新建文化活动室378平方米；活动场及蓝球场建设6244平方米；安装路灯50盏；新植乔木310棵；地被植物绿化3750平方米；道路主干道硬化长1500米；排污沟清淤改造长1500米；建筑外墙面提升改造115户；入口景观及休闲景观设施建设；支干道硬化长3060平方米；后山绿化；土地整理</t>
  </si>
  <si>
    <t>大姚县金碧镇</t>
  </si>
  <si>
    <t>金碧镇人民政府</t>
  </si>
  <si>
    <t>特色小镇</t>
  </si>
  <si>
    <t>楚雄彝人古镇（创建全国一流特色小镇）</t>
  </si>
  <si>
    <t>占地2.9平方公里，建设“彝之源”“彝之养”“彝之乐”产业项目和“彝之韵”“彝之居”基础设施。</t>
  </si>
  <si>
    <t>彝人古镇</t>
  </si>
  <si>
    <t>楚雄汇通公司</t>
  </si>
  <si>
    <t>州发改委
州住建局</t>
  </si>
  <si>
    <t>南华野生菌小镇建设项目</t>
  </si>
  <si>
    <t>项目规划区积3.02平方公里、核心区建设面积1.27平方公里。以野生菌产业为核心，建设野生菌深加工基地、野生菌养生主题乐园、野生菌博物馆、野生菌商贸城、野生菌酒店、野生菌美食街等12个重大支撑项目</t>
  </si>
  <si>
    <t xml:space="preserve">楚雄州南华县 </t>
  </si>
  <si>
    <t>项目土地指标审批困难；企业资金紧缺，融资困难</t>
  </si>
  <si>
    <t>云南乐旁松露大健康产业有限公司</t>
  </si>
  <si>
    <t>元谋县“元谋人”远古小镇建设项目</t>
  </si>
  <si>
    <t>建设四大功能区：东方古人类养生园、东方古人类文化园、远古温泉度假区、远古开心农场</t>
  </si>
  <si>
    <t>云南凤凰文旅集团有限公司</t>
  </si>
  <si>
    <t>侏罗纪小镇建设项目</t>
  </si>
  <si>
    <t>打造省级一流特色小镇</t>
  </si>
  <si>
    <t>禄丰县恐龙山镇</t>
  </si>
  <si>
    <t>资金不足</t>
  </si>
  <si>
    <t>云南世博旅游控股集团有限公司</t>
  </si>
  <si>
    <t>禄丰县妥安乡特色小集镇建设项目</t>
  </si>
  <si>
    <t>一期房屋改造、雨、污水处理和火车站节点工程，投资约3984.75万元；二期休闲活动广场、彝韵公园、小游园、中心活动广场和人工湿地建设工程，投资约为5169.75万元</t>
  </si>
  <si>
    <t>禄丰县妥安乡</t>
  </si>
  <si>
    <t>资金短缺</t>
  </si>
  <si>
    <t>楚雄交投城乡投资开发有限公司</t>
  </si>
  <si>
    <t>7.现代物流产业</t>
  </si>
  <si>
    <t>中农联·环球农批会展交易博览中心建设项目</t>
  </si>
  <si>
    <t>占地450亩，建设面向全国、辐射西南的“互联网+农业+商贸+文化+金融”产业融合的大型现代化、信息化的特色农批冷链物流园。</t>
  </si>
  <si>
    <t>紫溪镇</t>
  </si>
  <si>
    <t>暂无</t>
  </si>
  <si>
    <t>中农联控股有限公司</t>
  </si>
  <si>
    <t>州商务局</t>
  </si>
  <si>
    <t>楚雄市西南（楚雄）义乌商品博览城建设项目</t>
  </si>
  <si>
    <t>建筑面积45万平方米，建设旅游用品、电子数码、日用百货、五金机电、轻工产品、大型超市、电子商务商业配套等综合性专业市场</t>
  </si>
  <si>
    <t>西片区</t>
  </si>
  <si>
    <t>楚雄市经信局</t>
  </si>
  <si>
    <t>（三）三张牌</t>
  </si>
  <si>
    <t xml:space="preserve">                                                           </t>
  </si>
  <si>
    <t>德动新能源汽车项目</t>
  </si>
  <si>
    <t>建设年产10万辆新能源汽车</t>
  </si>
  <si>
    <t>云南德动汽车制造有限公司</t>
  </si>
  <si>
    <t>（四）产业园区</t>
  </si>
  <si>
    <t>楚雄市工业投资有限公司富民生物产业加工基地开发建设项目</t>
  </si>
  <si>
    <t>规划占地1462.8亩，在大东村委会建设生物产业加工基地，实施水、电、路等基础设施建设工程</t>
  </si>
  <si>
    <t>楚雄市工业投资公司</t>
  </si>
  <si>
    <t>滇中文化创意园项目</t>
  </si>
  <si>
    <t>占地50亩，新建生产车间、综合车间、办公综合楼及配套设施</t>
  </si>
  <si>
    <t>楚雄州楚雄富民工业园区</t>
  </si>
  <si>
    <t>姚安县现代高效农业产业园建设项目</t>
  </si>
  <si>
    <t>姚安坝子建设7万亩蔬菜、3万亩水果、2万亩花卉标准化生产基地，加工及物流园区1个1800亩，康养休闲观光基地400亩，信息服务中心1个20亩</t>
  </si>
  <si>
    <t>姚安坝子</t>
  </si>
  <si>
    <t>资金投入不足</t>
  </si>
  <si>
    <t>云南省高新技术产业开发区大姚工业园区基础设施配套项目</t>
  </si>
  <si>
    <t>大姚工业园区南山坝工业片区、金碧工业片区内公共服务设施及配套基础设施建设，主要内容为场地平整70公顷、园区道路14.6公里（配套给水、排水、电力、绿化、亮化）、污水处理厂1座、标准厂房20万平方米、园区服务中心等</t>
  </si>
  <si>
    <t>大姚县经信局</t>
  </si>
  <si>
    <t>禄丰县单晶硅厂房和基础设施建设</t>
  </si>
  <si>
    <t>总建筑面积共59727.51 平方米。包括生产废水管网、机耕道、灌溉沟、灌溉排水管、生活用水供水管网、雨水排洪沟、红线外进场道路、红线外水电管网配套、绿化带、厂内道路及硬地、厂区内网变电站(110KV)、天然气管道接入、垃圾回收等</t>
  </si>
  <si>
    <t>禄丰长信投资有限公司</t>
  </si>
  <si>
    <t>附件1-3</t>
  </si>
  <si>
    <t>楚雄州2019年重点建设项目计划表（新开工项目）</t>
  </si>
  <si>
    <t>项目 类别</t>
  </si>
  <si>
    <t>总投资(万元)</t>
  </si>
  <si>
    <t>2019年计划完成投资(万元)</t>
  </si>
  <si>
    <t>计划开工时间</t>
  </si>
  <si>
    <t>合计</t>
  </si>
  <si>
    <t>国道227线双柏至新平水塘公路克田至水塘段改建工程</t>
  </si>
  <si>
    <t>三级公路，40.38公里改扩建工程</t>
  </si>
  <si>
    <t>永仁至大姚高速公路</t>
  </si>
  <si>
    <t>高速公路61.47公里</t>
  </si>
  <si>
    <t>2019-2022</t>
  </si>
  <si>
    <t>永仁、大姚</t>
  </si>
  <si>
    <t>PPP模式，土地手续未办理</t>
  </si>
  <si>
    <t>云南永大高速公路有限公司</t>
  </si>
  <si>
    <t>武定县白路至环州公路建设项目</t>
  </si>
  <si>
    <t>四级公路52公里，沥青混凝土路面</t>
  </si>
  <si>
    <t>筹资困难</t>
  </si>
  <si>
    <t>武定县交通运输局</t>
  </si>
  <si>
    <t>大姚县城一环路西段道路建设项目</t>
  </si>
  <si>
    <t>道路全长6324.324米，主要为道路工程、交通工程、涵洞工程、给排水工程、电力及通信工程、照明工程及绿化工程</t>
  </si>
  <si>
    <t>2019.4</t>
  </si>
  <si>
    <t>大姚县交通运输局</t>
  </si>
  <si>
    <t>5</t>
  </si>
  <si>
    <t>姚安县2019年第一批县乡道公路安全生命防护工程</t>
  </si>
  <si>
    <t>218公里安全生命防护工程</t>
  </si>
  <si>
    <t>2019-2019</t>
  </si>
  <si>
    <t>姚安县交运局</t>
  </si>
  <si>
    <t>1526</t>
  </si>
  <si>
    <t>公路工程 改建</t>
  </si>
  <si>
    <t>彭金华</t>
  </si>
  <si>
    <t>6042155</t>
  </si>
  <si>
    <t>周发丽</t>
  </si>
  <si>
    <t>姚安县栋川镇南永连接线3号桥</t>
  </si>
  <si>
    <t>yaxjtjbgs@163.com</t>
  </si>
  <si>
    <t>姚安县梅葛海环海旅游公路建设项目</t>
  </si>
  <si>
    <t>19公里三级公路路基路面及附属工程</t>
  </si>
  <si>
    <t>否</t>
  </si>
  <si>
    <t>牟定县国家储备林等林业生态建设项目（PPP项目）</t>
  </si>
  <si>
    <t>1、木材基地建设47160亩，包括人工新造林1万亩；现有林改培17160 亩；中幼林抚育2万 亩。2、森林城市建设1293.3 亩。3、 绿色通道建设，包括化佛山道路绿化种植共100.5 亩，庆丰湖至河节冲道路绿化种植共27亩，庆丰湖环湖道路绿化种植216亩，高速公路县城连接线绿化种植255亩，元双路县城过境段绿化种植48亩，龙川河两岸绿化549亩，通道面山废弃工矿用地、弃土场绿化1320亩。4、林业产业发展和林业扶贫花椒种植1500亩。5、观赏苗木基地500 亩</t>
  </si>
  <si>
    <t>2019－2025</t>
  </si>
  <si>
    <t>牟定县7乡镇</t>
  </si>
  <si>
    <t>县林业局</t>
  </si>
  <si>
    <t>南华县国家储备林等林业生态建设PPP项目</t>
  </si>
  <si>
    <t>规划建设木材基地50320亩、通道绿化4950亩、森林城市和湿地公园1692亩、林业产业和林业扶贫55055亩。配套建设相关基础设施</t>
  </si>
  <si>
    <t>2020-2022</t>
  </si>
  <si>
    <t xml:space="preserve">
南华县</t>
  </si>
  <si>
    <t>南华县林业局</t>
  </si>
  <si>
    <t>元谋县国家储备林等林业生态建设项目</t>
  </si>
  <si>
    <t>元谋县国家储备林等林业生态建设项目包括木材基地建设97930亩、通道绿化113公里、湿地公园3150亩、美丽乡村75个村委会（含285个自然村）、林木种植275亩、投资283.25万元；基础设施77.5公里</t>
  </si>
  <si>
    <t>2019-2025</t>
  </si>
  <si>
    <t>元谋县10乡镇</t>
  </si>
  <si>
    <t>元谋县
林业局</t>
  </si>
  <si>
    <t>禄丰县国家储备林等林业生态建设政府和社会资本合作(PPP)项目</t>
  </si>
  <si>
    <t>禄丰县木材基地、生态防护林、通道绿化、森林城市和湿地公园、美丽乡村、林业产业和林业扶贫、苗木基地、基础设施的建设</t>
  </si>
  <si>
    <t>禄丰县林业局</t>
  </si>
  <si>
    <t>姚安县智慧城乡生活垃圾一体化PPP项目</t>
  </si>
  <si>
    <t>项目涵盖姚安县县城及栋川镇、光禄镇、前场镇、弥兴镇、太平镇、官屯乡、适中乡、大河口乡 8 个乡镇 41 个行政村，创新姚安县环卫一体化管理机制，完善姚安县环卫基础设施，建立健全保洁队伍，完善垃圾收运系统、规范处置系统，并建立环卫一体化长效机制，基本实现城乡环卫一体化全覆盖</t>
  </si>
  <si>
    <t>政府补助性缺口较大</t>
  </si>
  <si>
    <t>元谋县垃圾处理厂搬迁项目</t>
  </si>
  <si>
    <t>项目主要建设内容：包括垃圾热解厂和垃圾填埋场两个部分垃圾热解厂包含办公室、热解厂房、渗滤液调节池、渗滤液处理站、厂内外道路、绿化等。垃圾填埋场包含垃圾坝、截洪沟、环境监测系统、填埋作业设施与设备、进场道路、场内外排水等。大己堡垃圾处理厂项目（项目名称现更改为：元谋县城市生活垃圾处理厂搬迁建设项目）位于元谋县平田乡华竹村委会大己堡村小组东南约1.4km，距离县城9.98km。占地面积92.8亩，项目采用热解处理工艺，设计日处理量：近期200吨/天，远期300吨/天，设计使用年限25年</t>
  </si>
  <si>
    <t>元谋县平田乡华竹村委会大己堡村小组东南约1.4km</t>
  </si>
  <si>
    <t>元谋县住建局</t>
  </si>
  <si>
    <t>元谋县农村人居环境治理政府和社会资本合作（PPP)项目</t>
  </si>
  <si>
    <t>物茂乡、新华乡集镇供水、各乡镇镇区村庄污水处理设施及配套管网、各乡镇垃圾处理设施及配套收运设备。新建89座农村公厕</t>
  </si>
  <si>
    <t>元谋县各乡镇</t>
  </si>
  <si>
    <t>由于元谋县无相应建设用地指标，建设用地难以落实，导致项目推进缓慢</t>
  </si>
  <si>
    <t>元谋县住房和城乡建设局</t>
  </si>
  <si>
    <t>武定县农村人居环境治理项目</t>
  </si>
  <si>
    <t>1.供水工程：新建供水厂 6 座，日处理规模 7500 吨，敷设输水管网 53.26 公里，配水管网 92.01 公里。2.污水处理工程：建设镇区污水处理设施 10 座，日处理规模6700 吨，敷设污水管网 76.1 公里，农村分户污水处理设施 3895 吨。3.垃圾工程：新建垃圾中转站 10 座，垃圾填埋场 10 个，日处理规模 118.5 吨/日；购置垃圾收运车辆 48 辆，垃圾箱 187 个；新建村庄垃圾处理设施 20 套，日处理规模 7.41 吨/日</t>
  </si>
  <si>
    <t>武定县住房和城乡建设局</t>
  </si>
  <si>
    <t>楚雄亚太医疗废物处置改扩建项目</t>
  </si>
  <si>
    <t>建成一套日处理达8吨高温蒸气灭菌处置设备</t>
  </si>
  <si>
    <t>苍岭镇</t>
  </si>
  <si>
    <t>前期各项审批时限周期长</t>
  </si>
  <si>
    <t>楚雄市开投公司</t>
  </si>
  <si>
    <t>州环保局</t>
  </si>
  <si>
    <t>云甸污水处理厂项目</t>
  </si>
  <si>
    <t>占地38.5亩，总建筑面积5935.04平方米，新建污水处理厂一座及相关管网配套设施等</t>
  </si>
  <si>
    <t>楚雄市云甸片区黄家村</t>
  </si>
  <si>
    <t>资金困难</t>
  </si>
  <si>
    <t>楚雄苍岭工业开发投资有限责任公司</t>
  </si>
  <si>
    <t>2018年全面改薄州县兜底资金项目</t>
  </si>
  <si>
    <t>楚雄州10县市教育局</t>
  </si>
  <si>
    <t>楚雄州2018年第一批改善普通高中办学条件中央补助资金项目</t>
  </si>
  <si>
    <t>新建及改扩建5350平方米校舍，采购131.2万元设施设备和课桌椅</t>
  </si>
  <si>
    <t>双柏、永仁、南华</t>
  </si>
  <si>
    <t>楚雄州民族中学搬迁项目</t>
  </si>
  <si>
    <t>整体搬迁至东南新城，新建教学用房、生活用房及民族文化传承和少数民族竞技体育场馆</t>
  </si>
  <si>
    <t>楚雄州民族中学</t>
  </si>
  <si>
    <t>武定县城南民族小学建设项目</t>
  </si>
  <si>
    <t>建筑占地面积6288.67平方米，学校用地面积33762.55平方米。总建筑面积15769.88平方米，其中：1-4号教学楼8052.05平方米，综合楼1630.93平方米，图书室977.07平方米，兴趣楼402.57平方米，连廊（含架空连廊）720平方米，德育展示厅350平方米，体育馆1508.91平方米，食堂1751平方米</t>
  </si>
  <si>
    <t>县级配套资金缺口5170万元</t>
  </si>
  <si>
    <t>武定县教育局</t>
  </si>
  <si>
    <t>21</t>
  </si>
  <si>
    <t>楚雄市中医医院二期建设项目</t>
  </si>
  <si>
    <t>新建7层门（急）诊楼9248平方米、9层医技楼8718平方米、5层综合服务楼2576平方米、地下车库2894平方米，总建筑面积2.34万平方米，以及部分医疗专用设备设施</t>
  </si>
  <si>
    <t>楚雄市东南片区</t>
  </si>
  <si>
    <t>已列入教育卫生补短板项目，但暂无建设资金</t>
  </si>
  <si>
    <t>楚雄市中医医院</t>
  </si>
  <si>
    <t>22</t>
  </si>
  <si>
    <t>元谋县人民医院分院建设项目</t>
  </si>
  <si>
    <t>总建筑面积50000㎡，设置床位450张，建设门诊、医技、住院等业务用房及辅助用房,完善垃圾污水处理设施</t>
  </si>
  <si>
    <t>2021</t>
  </si>
  <si>
    <t>省级未明确建设方式，项目建设资金尚未落实</t>
  </si>
  <si>
    <t>元谋县卫计局</t>
  </si>
  <si>
    <t>楚雄州武定县中医医院建设项目</t>
  </si>
  <si>
    <t>新建武定县中医医院，编制床位167张，建筑规模13600平方米，新建门诊楼、医技楼、住院楼及后勤保障房等配套设施</t>
  </si>
  <si>
    <t>武定县卫计局</t>
  </si>
  <si>
    <t>24</t>
  </si>
  <si>
    <t>禄丰县老年护理院</t>
  </si>
  <si>
    <t>新建老年人医疗、康复、保健、照料及文体、娱乐、餐饮等服务综合楼10000平方米、设置床位200张，拟总投资2550万元</t>
  </si>
  <si>
    <t>禄丰县民政局</t>
  </si>
  <si>
    <t>双柏白水河中型水库</t>
  </si>
  <si>
    <t>新建拦河坝、表孔泄洪隧洞、导流输水隧洞、供水管道工程等工程，水库总库容1907.1万立方米</t>
  </si>
  <si>
    <t>2019-2023</t>
  </si>
  <si>
    <t>双柏县妥甸镇</t>
  </si>
  <si>
    <t>用地审批难、资金筹措难</t>
  </si>
  <si>
    <t xml:space="preserve"> 2.小一型水库</t>
  </si>
  <si>
    <t>元谋县鸡冠山水库</t>
  </si>
  <si>
    <t>鸡冠山水库工程任务为农业灌溉供水，枢纽工程主要建筑物拦河坝为堆石混凝土重力坝，总库容735.09万立方米，坝高69.30m。工程规模为小（一）型</t>
  </si>
  <si>
    <t>物茂乡</t>
  </si>
  <si>
    <t>元谋县水务局</t>
  </si>
  <si>
    <t>牟定县小黑箐水库</t>
  </si>
  <si>
    <t>小（二）型扩建为小（一）型水库及配套设施</t>
  </si>
  <si>
    <t>凤屯镇</t>
  </si>
  <si>
    <t>牟定小黑箐水库工程建设管理局</t>
  </si>
  <si>
    <t>禄丰县响水河水库建设项目</t>
  </si>
  <si>
    <t>坝高为79.0m，总库容为889万m³，兴利库容631.3万m³，坝型为堆石混凝土重力坝</t>
  </si>
  <si>
    <t>2019-</t>
  </si>
  <si>
    <t>禄丰县水务局</t>
  </si>
  <si>
    <t>大姚县小村水库扩建项目</t>
  </si>
  <si>
    <t>小村水库为原有小(二)型扩建至小(一)型水库，水库枢纽建筑物由拦河坝、输水隧洞及溢洪道组成水库拟扩建坝型为土坝，坝顶长220m，最大坝高24m，配套灌溉管道6.716km，水库拟扩建后总库容为136.6万立方米</t>
  </si>
  <si>
    <t>赵家店镇小红山村委会</t>
  </si>
  <si>
    <t>202112</t>
  </si>
  <si>
    <t>灾后薄弱环节建设小型病险水库除险加固</t>
  </si>
  <si>
    <t>40座小型病险水库除险加固</t>
  </si>
  <si>
    <t>涉及县市</t>
  </si>
  <si>
    <t>州县配套困难</t>
  </si>
  <si>
    <t>楚雄州水务局</t>
  </si>
  <si>
    <t>（四）保障性住房</t>
  </si>
  <si>
    <t>西门小区棚户区改造建设项目</t>
  </si>
  <si>
    <t>改造2429户城市棚户区，建筑面积22万平方米</t>
  </si>
  <si>
    <t>楚雄市西门片区</t>
  </si>
  <si>
    <t>鹿城镇青龙社区青龙集中安置点安置小区建设项目</t>
  </si>
  <si>
    <t>占地50.71亩，规划设计总建筑面积72159.7平方米，安置宗地102宗，建筑面积7.09万平方米（单栋占地标准户型120平方米，建筑面积694.80平方米），村集体用房一栋四层1290.10平方米（占地315平方米）</t>
  </si>
  <si>
    <t>鹿城镇青龙社区</t>
  </si>
  <si>
    <t>鹿城镇青龙社区居委会</t>
  </si>
  <si>
    <t>鹿城镇河前社区卧龙岗居民小组安置小区建设项目</t>
  </si>
  <si>
    <t>占地50.3亩，安置小区规划设计总建筑面积4.58万平方米，其中安置农户96户（以3人一户计算），建筑面积1.19万平方米，村集体文化活动室（含活动室及公厕）一栋五层1928.4平方米（占地385.68平方米），商业用房3.2万平方米</t>
  </si>
  <si>
    <t>楚雄市鹿城镇河前社区</t>
  </si>
  <si>
    <t>鹿城镇河前社区居委会</t>
  </si>
  <si>
    <t>楚雄市2019年棚户区改造项目</t>
  </si>
  <si>
    <t>计划实施大西门、交通集团大修厂、铁合金、上平山、下平山、麦家凹、杨乐屯7个片区2276户棚户区改造，改造建筑面积为26.93万平方米。</t>
  </si>
  <si>
    <t>楚雄市住建局</t>
  </si>
  <si>
    <t>大姚县2019年城镇棚户区改造项目</t>
  </si>
  <si>
    <t>大姚县2019年城镇棚户区改造安置石羊片区、龙街片区、白塔东路地震局片区、原广电局及县幼儿园片区、西河南路片区及原农业局公路段片区及县城校场东路等共计6个片区605户（按60万/户测算）</t>
  </si>
  <si>
    <t>2019.01</t>
  </si>
  <si>
    <t>禄丰县2019年县城棚户区改造项目</t>
  </si>
  <si>
    <t>货币化安置户数756户，改扩翻建套数250户</t>
  </si>
  <si>
    <t>禄丰老城区</t>
  </si>
  <si>
    <t>禄丰县县城旧城棚户区改造工程指挥部</t>
  </si>
  <si>
    <t>（五）新型城镇化</t>
  </si>
  <si>
    <t>1.给排水工程</t>
  </si>
  <si>
    <t>楚雄市第二污水处理厂二期工程</t>
  </si>
  <si>
    <t>近期，设计规模6万m³/d），含一级处理（新建沉砂池、进水泵房增加设备）、二级处理（新建改良型A2/O氧化沟、二沉池、污泥泵房）、辅助生产构筑物（新建配电间、鼓风机房及脱水车间增加设备），二期扩建用地24.5亩。远期，包含一起设计规模4.0万m³/d和本工程扩建规模6.0万m³/d。（新建提升泵房、絮凝斜管沉淀池、气水反冲洗滤池、排水池、加药间及配电间）</t>
  </si>
  <si>
    <t>楚雄市供排水有限公司</t>
  </si>
  <si>
    <t>楚雄市第三污水处理厂</t>
  </si>
  <si>
    <t>分流制与截流式合流制相结合的排水体制，将污水收集输送至污水处理厂，污水管网长约64.6km，管径DN400~DN1000mm；污水厂设计规模近期为20000m³/d，远期为40000m³/d。</t>
  </si>
  <si>
    <t>2.市政基础设施</t>
  </si>
  <si>
    <t>楚雄·万达广场建设项目</t>
  </si>
  <si>
    <t>建设集社交、娱乐、美食、零售、居住功能于一体的大型城市综合体。项目业态包括影城、超市、娱乐、室内精品步行街、时尚街区、高档社区</t>
  </si>
  <si>
    <t>红星美凯龙城市综合体建设项目</t>
  </si>
  <si>
    <t>总建筑面积42.45万平方米，建设3万平方米的红星美凯龙家具商场，3.8万平方米的综合商业区，22.5万平方米改善型高端居住社区</t>
  </si>
  <si>
    <t>楚雄经济开发区北片区站前大道结构层及附属建设项目</t>
  </si>
  <si>
    <t>建设主干道长1440.782米、宽50米；匝道长851.799米、宽16.5米道路结构层及其附属工程</t>
  </si>
  <si>
    <t>楚雄开发区</t>
  </si>
  <si>
    <t>城投公司</t>
  </si>
  <si>
    <t>双柏县福海路等市政道路项目</t>
  </si>
  <si>
    <t>新建福海路西段、春晖路学府世家段、民丰路学府世家路段、永昌路东段、改扩建朝阳路和光明路，道路总长2155米，总面积36000平方米</t>
  </si>
  <si>
    <t>筹集资金困难</t>
  </si>
  <si>
    <t>南华县新型城镇化县城北片区市政基础设施建设项目</t>
  </si>
  <si>
    <t>新建道路长7694米，配建地下综合管廊长2065米；新建两旗海综合治理工程项目22.5万平方米；新建停车场2个，共200个车位，公厕100个</t>
  </si>
  <si>
    <t>南华县住建局</t>
  </si>
  <si>
    <t>大姚县白塔公园提升改造项目</t>
  </si>
  <si>
    <t>白塔公园游路、绿化、动物园、儿童娱乐设施、休闲长廊、亭子、停车场、游客接待中心、栈道进行改造及建设</t>
  </si>
  <si>
    <t>大姚县东片区道路路网建设项目二期</t>
  </si>
  <si>
    <t>道路长5163.28米，含路面、给排水、绿化、亮化</t>
  </si>
  <si>
    <t>大姚西河森林运动公园建设项目（二期）</t>
  </si>
  <si>
    <t>项目用地3.8万平方米，绿化面积2.8万平方米，项目包括篮球场、五人制足球场、网球场、门球场、漫步道、景亭、公厕、虹桥、景观照明等</t>
  </si>
  <si>
    <t>2019.6</t>
  </si>
  <si>
    <t>火车站站前广场的场地平整及广场铺装、给排水、电力、电信等相关附属工程。范围东至成昆铁路复线，南至店子村以南，西至G5京昆高速永仁收费站，北至席草田水库以南，规划总面积3.87平方公里</t>
  </si>
  <si>
    <t>元谋县元马古镇文化旅游基础配套设施工程</t>
  </si>
  <si>
    <t>在元马古镇规划区范围内建设广场、绿地合计8352m²,新建及改造道路4943.79m及相应配套设施等</t>
  </si>
  <si>
    <t>元谋县元马镇</t>
  </si>
  <si>
    <t>亚行贷款楚雄州城市基础设施建设项目—武定县城市道路与河道综合治理工程子项目中期调整项目</t>
  </si>
  <si>
    <t>中新街提升改造长1017米，城市污水管网建设总长约3.8公里，购置8米新能源纯电动公交车40辆，西北片区海绵城市示范建设57441.5平方米，视频监控、信号灯控制等城市智能交通系统建设，垃圾中转站土建工程及垃圾清运设备采购，6条市政道路照明设施提升改造，城区2个绿化节点、主要街道行道树及绿化带提升改造等8个子项</t>
  </si>
  <si>
    <t>项目属于亚行贷款中期调整项目，项目报批流程复杂</t>
  </si>
  <si>
    <t>武定县城市建设开发投资有限公司</t>
  </si>
  <si>
    <t>3.商业地产</t>
  </si>
  <si>
    <t>阳光翡翠华府</t>
  </si>
  <si>
    <t>占地97.85亩，总建筑面积18.12万平方米，其中住宅12.6万平方米，非住宅4120.97平方米</t>
  </si>
  <si>
    <t>2019.7-2022.7</t>
  </si>
  <si>
    <t>楚雄市碧桂园南侧，雄宝路东侧</t>
  </si>
  <si>
    <t>楚雄市智地房地产开发有限公司</t>
  </si>
  <si>
    <t>楚雄四季银座置业有限公司楚雄活利广场商业综合体项目</t>
  </si>
  <si>
    <t>建设大型商业、高端酒店、办公公寓为一体的城市综合体项目</t>
  </si>
  <si>
    <t>楚雄开发区永安路</t>
  </si>
  <si>
    <t>双柏县查姆福苑建设项目</t>
  </si>
  <si>
    <t>商品房开发总用地面积62亩，总建筑面积97195㎡</t>
  </si>
  <si>
    <t>双柏凯骏置业有限公司</t>
  </si>
  <si>
    <t>南华县聚鑫家园二期建设项目</t>
  </si>
  <si>
    <t>项目占地86亩，总建筑面积6.36万平方米，配套建设道路、给排水、绿化、照明等附属设施</t>
  </si>
  <si>
    <t>楚雄鑫业房地产开发有限公司</t>
  </si>
  <si>
    <t>姚安府建设项目</t>
  </si>
  <si>
    <t>新建项目占地面积51956平方米，总建筑面积67525平方米，其中住宅面积63312平方米</t>
  </si>
  <si>
    <t>栋川镇南片区</t>
  </si>
  <si>
    <t>2019.8</t>
  </si>
  <si>
    <t>大姚县翡翠庄园房地产开发项目</t>
  </si>
  <si>
    <t>项目用地40.09亩，建筑28幢，建筑户数108户，建筑面积29563.94平方米</t>
  </si>
  <si>
    <t>永仁县花溪悦府庭院式小区开发建设项目</t>
  </si>
  <si>
    <t>建设占地面积70亩的花溪悦府庭院式小区</t>
  </si>
  <si>
    <t>永仁县住建局</t>
  </si>
  <si>
    <t>元谋碧桂园小区房地产开发项目</t>
  </si>
  <si>
    <t>总用地面积31114.94平方米（约46.47亩），共建造11栋建筑物。规划总建筑面积92772平米，其中地上建筑面积74920平米，地下建筑面积17888平米</t>
  </si>
  <si>
    <t>元谋碧桂园房地产开发有限公司</t>
  </si>
  <si>
    <t>牡丹雅苑地产项目</t>
  </si>
  <si>
    <t>规划用地面积46.805亩，总建筑面积86427.69平方米，其中地上建筑面积73995.66平方米。道路、照明、给排水、电力、通信、园林绿化、消防、人防、避雷防震等相关配套工程</t>
  </si>
  <si>
    <t>云南和创房地产公司</t>
  </si>
  <si>
    <t>武定银丰.盛世华城</t>
  </si>
  <si>
    <t>规划占地面积19748.27平方米,建筑面积约77868. 78平方米,其中地上住宅面积约51423. 8.方米,地上商业面积约5001.51平方米,地下机动车库面利18476.96平方米,拟建9栋17层住宅楼和6栋多层商业楼,D绿亮化、水电通信、道路等配套设施</t>
  </si>
  <si>
    <t>云南银丰置业有限公司</t>
  </si>
  <si>
    <t xml:space="preserve"> 禄丰县“金碧花园小区”建设项目 </t>
  </si>
  <si>
    <t>项目规划用地面积总计37.14亩，总建筑面积64523平方米。其中共有13栋多层住宅楼，于住宅楼一层配建商业、机动车停车、非机动车停车、物业用房及公共卫生间等配套设施。</t>
  </si>
  <si>
    <t>禄丰县碧城镇</t>
  </si>
  <si>
    <t>禄丰德胜中央公园一期建设项目</t>
  </si>
  <si>
    <t>酒店、办公楼、商业区、幼儿园、职工公寓、职工住宅、车位、道路及配套设施，项目占地42亩，总建筑面积74346.27平米</t>
  </si>
  <si>
    <t>楚雄德胜房地产开发有限公司</t>
  </si>
  <si>
    <t>云南西金矿有限公司象山钛矿技改扩建项目</t>
  </si>
  <si>
    <t>象山钛矿技改扩建项目</t>
  </si>
  <si>
    <t>云南西金矿有限公司</t>
  </si>
  <si>
    <t>禄丰冷水沟矿业有限公司转型技改扩建项目</t>
  </si>
  <si>
    <t>年产10万吨铜矿地下矿山转型技改</t>
  </si>
  <si>
    <t>禄丰县和平镇</t>
  </si>
  <si>
    <t>禄丰冷水沟矿业有限公司</t>
  </si>
  <si>
    <t>武定君材科技公司高氯酸钠等化工原料生产项目</t>
  </si>
  <si>
    <t>规划用地面积为200亩，项目建设包含生产示范车间、产业技术研发中心、厂品展示中心、仓储物流用房，综合办公楼等。年产2万吨高氯酸钠、1万吨高氯酸铵、2万吨高氯酸钾、5万吨氯酸钠、12万吨双氧水。工程分三期完工，一期3万吨氯酸钠，2万吨高氯酸钠，1万吨高氯酸铵，用地60亩；二期12万吨双氧水，用地80亩；三期2万吨氯酸钠、2万吨高氯酸钾，用地60亩</t>
  </si>
  <si>
    <t>武定君材科技有限公司</t>
  </si>
  <si>
    <t>禄丰天宝磷化工有限公司年产30万吨硫精砂制酸项目</t>
  </si>
  <si>
    <t>产30万吨硫精砂制酸生产线一条及相关配套设施</t>
  </si>
  <si>
    <t>禄丰县勤丰镇</t>
  </si>
  <si>
    <t>云南绿洁新能源有限公司天然气综合利用及日产200万立方LNG应急储备站项目</t>
  </si>
  <si>
    <t>近期建设设计规模60万方/天LNG应急储备站项目、设计规模15万方/天1座LNG-CNG加气站和楚雄分输站—云甸工业园区输气管道、园区供气管网、燃气设备设施；远期建设设计规模140万方/天LNG应急储备站项目及配套设施</t>
  </si>
  <si>
    <t>2020-2023</t>
  </si>
  <si>
    <t>苍岭工业园区</t>
  </si>
  <si>
    <t>完成可研、规划等前期工作</t>
  </si>
  <si>
    <t>云南绿洁新能源有限公司</t>
  </si>
  <si>
    <t>姚安县三座加油站建设项目</t>
  </si>
  <si>
    <t>分别建设加油站一座</t>
  </si>
  <si>
    <t>姚安倪家屯、大石棚</t>
  </si>
  <si>
    <t>姚安县倪家屯加油站建设项目</t>
  </si>
  <si>
    <t>建设加油站一座</t>
  </si>
  <si>
    <t>姚安县倪家屯</t>
  </si>
  <si>
    <t>姚安县中胜石化大石棚加油站</t>
  </si>
  <si>
    <t>栋川镇大石棚</t>
  </si>
  <si>
    <t>姚安县城西加油站建设项目</t>
  </si>
  <si>
    <t>栋川镇</t>
  </si>
  <si>
    <t>年产五万吨生物质颗粒燃料项目</t>
  </si>
  <si>
    <t>建设年产五万吨生物质颗粒燃料生产线及其配套设施</t>
  </si>
  <si>
    <t>工业循环经济片区</t>
  </si>
  <si>
    <t>永仁博钰生物科技开发有限公司</t>
  </si>
  <si>
    <t>禄丰能投华煜天然气产业发展有限公司天燃气输配管网及配套公用工程项目</t>
  </si>
  <si>
    <t>50.0×104Nm³/门站一座及其管网输配系统等配套设施</t>
  </si>
  <si>
    <t>供地联审</t>
  </si>
  <si>
    <t>禄丰能投华煜天然气产业发展有限公司</t>
  </si>
  <si>
    <t>州能源局</t>
  </si>
  <si>
    <t>楚雄佑琳生生物科技有限公司新型建筑材料生产项目</t>
  </si>
  <si>
    <t>占地82.16亩，新建厂房、原材料仓库及一栋五层综合楼。新建一条年产9900吨水性涂料生产线，一条年产7700吨干粉涂料生产线，一条年产10000立方米RPC活性粉混凝土盖板生产线。</t>
  </si>
  <si>
    <t>楚雄佑琳生生物科技有限公司</t>
  </si>
  <si>
    <t>楚雄志达新型建材开发公司新建钢结构厂、组配车间及装配式建筑样板房展示区</t>
  </si>
  <si>
    <t>计划二期新增土地25亩左右，与云南建设钢结构公司共同投资钢构厂、组配车间及装配式建筑样板房展示区</t>
  </si>
  <si>
    <t>楚雄志达新型建材开发公司</t>
  </si>
  <si>
    <t>年产1.8万立方米隔音断桥铝合金门窗加工建设项目</t>
  </si>
  <si>
    <t xml:space="preserve">    新建加工车间建筑面积2938㎡、办公楼建筑面积2657平方米、职工宿舍建筑面积1487㎡、门卫室6㎡、配电房10㎡、成品材料库1573㎡、等其他配套设施建设。</t>
  </si>
  <si>
    <t>牟定鸿鹏商贸有限公司</t>
  </si>
  <si>
    <t>云南瑞绿滇新材料建设项目</t>
  </si>
  <si>
    <t>项目占地200余亩，建设厂房17520平方米，购置项目设备1.25亿元，建成年产30万吨钢护栏的生产线</t>
  </si>
  <si>
    <t>南华县老高坝
工业园区</t>
  </si>
  <si>
    <t>云南瑞绿滇材料
科技有限公司</t>
  </si>
  <si>
    <t>云南一鑫玻璃150T/D超薄电子浮法玻璃生产线建设项目</t>
  </si>
  <si>
    <t>新建一条150T/D超薄电子浮法玻璃生产线，购置相应设备</t>
  </si>
  <si>
    <t>企业资金紧缺，融资困难</t>
  </si>
  <si>
    <t>云南一鑫玻璃制品有限公司</t>
  </si>
  <si>
    <t>云南沃福经贸有限公司钢结构土官生产基地项目</t>
  </si>
  <si>
    <t>新建钢结构生产标准厂房20000平方米，建设年产20000吨钢结构生产线及配套供辅设施</t>
  </si>
  <si>
    <t>云南沃福经贸有限公司</t>
  </si>
  <si>
    <t>永仁县哲林实业有限公司芒果套袋厂建设项目</t>
  </si>
  <si>
    <t>建设芒果包装材料厂100亩，建成年产5亿个芒果包装材料车间及仓储、后勤用房</t>
  </si>
  <si>
    <t>云南哲林实业有限公司
永仁县经信局</t>
  </si>
  <si>
    <t>双柏县大庄镇虾蟹生态养殖园建设项目</t>
  </si>
  <si>
    <t>一期建设虾蟹生态养殖基地600亩，（实际应用水面600亩左右，澳洲淡水小龙虾养殖基地250亩，工厂化南美白对虾养殖用地100亩，罗氏沼虾养殖基地100亩，中华绒螯蟹养殖基地50亩。）计划总投资2000万元；建设优质虾蟹生态种苗观光区100亩，投资1000万元。二期建设以虾蟹养殖为主体的旅游休闲度假园区，主要包括休闲接待区、餐饮区、虾蟹文娱区、特色垂钓区、产业住宿体验区等，占地面积1700亩，投资1.7亿元</t>
  </si>
  <si>
    <t>双柏县大庄镇</t>
  </si>
  <si>
    <t>楚雄天盛农业发展有限公司</t>
  </si>
  <si>
    <t>云南自然之星农业科技有限公司羊街镇有机蔬菜种植基地建设项目</t>
  </si>
  <si>
    <t>新建有机蔬菜种植基地700亩，新修田间道路4千米，新建办公楼及宿舍300平方米，购置种植设备及农机具</t>
  </si>
  <si>
    <t>元谋县羊街镇</t>
  </si>
  <si>
    <t>云南自然之星农业科技有限公司</t>
  </si>
  <si>
    <t>楚雄和平奶牛智能化养殖及高产奶牛繁育基地建设</t>
  </si>
  <si>
    <t>占地260亩，拟建厂房45000平方米，后裔犊牛设施占地1500平方米，干粪生物肥生产厂房12000平方米，沼气池1600平方米，130亩其它功能期建设。</t>
  </si>
  <si>
    <t>云南和智生牧业有限公司</t>
  </si>
  <si>
    <t>云南大姚机械配件厂退城入园整体技改搬迁项目（二期）</t>
  </si>
  <si>
    <t>二期建设树脂砂铸造生产线；实现年产各式配件16530吨的生产能力</t>
  </si>
  <si>
    <t>大姚祥华工业制造有限公司</t>
  </si>
  <si>
    <t>重庆倬方岩土勘察有限公司倬方钻探产业园建设</t>
  </si>
  <si>
    <t>钻探培训机构、设备生产基地建设</t>
  </si>
  <si>
    <t>禄丰县一平浪镇</t>
  </si>
  <si>
    <t>重庆倬方岩土勘察有限公司</t>
  </si>
  <si>
    <t>华晨云南专用车生产基地建设项目</t>
  </si>
  <si>
    <t>生产销售房车及各类专用车(包括新能源车),产品辐射西南各省份和南亚、东南亚市场</t>
  </si>
  <si>
    <t>禄丰县土官镇</t>
  </si>
  <si>
    <t>华晨汽车集团控股有限公司</t>
  </si>
  <si>
    <t>常青国际永仁智能制造基地建设</t>
  </si>
  <si>
    <t>占地150亩，建钢木结构厂房、房车组装厂房及办公楼、食堂、休闲区、停车区等配套设施建设</t>
  </si>
  <si>
    <t>永仁常青智能制造有限公司</t>
  </si>
  <si>
    <t>楚雄·德仁堂健康幸福小镇建设项目</t>
  </si>
  <si>
    <t>托管市乡敬老院，打造医养融合、助力教育精准扶贫，建设灵秀湖特色康养小镇</t>
  </si>
  <si>
    <t>建设发展资金紧缺</t>
  </si>
  <si>
    <t>德仁堂项目工作推进组</t>
  </si>
  <si>
    <t>大地基乡村振兴产业发展项目</t>
  </si>
  <si>
    <t>实施8万亩核桃提质增效，发展12个连片面积300亩特色农业种植基地，扶持发展黑山羊养殖户50户、林下土鸡养殖户6户、生猪养殖户6户、黄牛养殖协会5个及其他规模养殖户12户</t>
  </si>
  <si>
    <t>2019-2024</t>
  </si>
  <si>
    <t>楚雄市大地基乡</t>
  </si>
  <si>
    <t>大地基乡人民政府</t>
  </si>
  <si>
    <t>大过口乡中草药种植基地建设项目</t>
  </si>
  <si>
    <t>建设中草药种植基地建设（3000亩重楼种植；3000亩黄精种植；2000亩续断种植；2000亩龙胆草种植；1000亩金银花种植；1000亩白芨种植）等。</t>
  </si>
  <si>
    <t>楚雄市大过口乡</t>
  </si>
  <si>
    <t>2019.7</t>
  </si>
  <si>
    <t>大过口乡人民政府</t>
  </si>
  <si>
    <t>云南裕丰药业有限公司药品制剂生产线建设项目</t>
  </si>
  <si>
    <t>建设10亿片片剂生产线、年产400吨颗粒剂生产线、年产5亿剂散剂、丸剂生产线、年产500吨中药饮片生产线、年产2亿粒胶囊剂生产线、年产1亿支酊剂生产线及相关配套设施</t>
  </si>
  <si>
    <t>项目用地尚未落实</t>
  </si>
  <si>
    <t>云南裕丰药业有限公司</t>
  </si>
  <si>
    <t>雨生红球藻产业链建设项目</t>
  </si>
  <si>
    <t>利用自主研发的技术，开发虾青素新产品，扩建红球藻产业化养殖基地10万平方米，新建虾青素新产品产业化配套设施3000平方米，形成年产50吨虾青素的养殖能力</t>
  </si>
  <si>
    <t>云南爱尔发生物技术股份有限公司</t>
  </si>
  <si>
    <t>云南云知道医疗器械有限公司项目</t>
  </si>
  <si>
    <t>项目分三期建设，一期投资3000万元，用于一次性空气净化输液器生产。二期投资5000万元作为新建智能腹腔镜的生产，三期投资8000万元用于人工智能电动吻合器生产</t>
  </si>
  <si>
    <t>姚安县栋川镇长寿村委会下新屯</t>
  </si>
  <si>
    <t>云南云知道医疗器材有限责任公司、姚安县经信局</t>
  </si>
  <si>
    <t>姚安县天麻饮片生产建设项目</t>
  </si>
  <si>
    <t>建天麻饮片生产线，并购置相关设备</t>
  </si>
  <si>
    <t>云南金碧制药有限公司扩改建项目</t>
  </si>
  <si>
    <t>征/占地10亩，采用现代化药品工艺技术，购置固体生产设备6台（套），建设一条生产线、一个固体成型生产车间及办公楼和仓库，形成年产300批产品36万盒数量的生产能力</t>
  </si>
  <si>
    <t>武定县附子生产加工基地建设项目</t>
  </si>
  <si>
    <t>规划占地50亩，年加工附子鲜品4500吨、附片1000吨</t>
  </si>
  <si>
    <t>2019-2010</t>
  </si>
  <si>
    <t>云南道地药业有限公司</t>
  </si>
  <si>
    <t>云南三圣药业有限公司技改搬迁项目</t>
  </si>
  <si>
    <t>占地30亩，新建中药饮片加工生产线</t>
  </si>
  <si>
    <t>云南三圣药业有限公司</t>
  </si>
  <si>
    <t>4.信息产业</t>
  </si>
  <si>
    <t>楚雄州互联网基础设施建设项目</t>
  </si>
  <si>
    <t>互联网基础设施建设，网络覆盖能力优化提升</t>
  </si>
  <si>
    <t>全州10县市</t>
  </si>
  <si>
    <t>移动、电信、联通、铁塔、广电网络公司</t>
  </si>
  <si>
    <t>楚雄市智慧出行建设项目</t>
  </si>
  <si>
    <t>智慧城市·绿色出行平台打造，建立基础智慧城市公共交通资源服务平台，拓展开放第三方服务接入平台</t>
  </si>
  <si>
    <t>审批时限周期长、招募合作方难</t>
  </si>
  <si>
    <t>禄丰创客云超算中心项目</t>
  </si>
  <si>
    <t>用房建筑面积约34000平方米，行政办公及生活服务配套建筑面积约6000平方米，数据中心28000台6KW机柜</t>
  </si>
  <si>
    <t>供地</t>
  </si>
  <si>
    <t>禄丰创客云科技有限公司</t>
  </si>
  <si>
    <t>楚雄州电子商务进农村综合示范项目</t>
  </si>
  <si>
    <t>双柏、牟定、大姚、武定</t>
  </si>
  <si>
    <t>州商务局、双柏、牟定、大姚、武定县经信局</t>
  </si>
  <si>
    <t>旅游文化综合开发</t>
  </si>
  <si>
    <t>云岭颐庄·武定喜鹊窝温泉康养小镇</t>
  </si>
  <si>
    <t>规划1060亩，以温泉为依托，充分结合本地的自然文化资源，结合彝医彝药及山地森林、休闲养生、特色美食、罗婺民俗、生态农庄等特色景观，创新服务体系和标准，打造极具差异化、优质化的综合性温泉康养小镇</t>
  </si>
  <si>
    <t>云南安宁化工厂有限公司</t>
  </si>
  <si>
    <t>永仁大酒店提升改造项目</t>
  </si>
  <si>
    <t>对永仁大酒店按照四星级酒店的标准进行提升改造</t>
  </si>
  <si>
    <t>楚雄紫溪森林康养小镇</t>
  </si>
  <si>
    <t>建设彝族医药康养产业、彝族特色旅游产业和综合服务产业，打造现代彝药种植、彝药康养、田园社区、文化创意、民俗体验、商旅服务为主要建设内容的森林康养特色旅游小镇</t>
  </si>
  <si>
    <t>楚雄市紫溪镇</t>
  </si>
  <si>
    <t>楚雄瑞基置业有限公司</t>
  </si>
  <si>
    <t>双柏县查姆彝药养生小镇</t>
  </si>
  <si>
    <t>以查姆康养小镇特有的景观资源，文化资源，彝医彝药、民族药膳饮食，康体运动等，让游客和当地群众在独特的生态环境内休闲、疗养、生活、达到养生效果。查姆康养小镇用地位于双柏妥甸西南部片区，东至彩鄂公路、西面至老楚双公路、南至河尾片区、北面至S218省道。小镇规划控制区2.86平方公里，核心区建成区面积为0.98平方公里</t>
  </si>
  <si>
    <t>2019-2030</t>
  </si>
  <si>
    <t>双柏县城西南片区</t>
  </si>
  <si>
    <t>完成相关前期工作，力争部分开工建设</t>
  </si>
  <si>
    <t>双柏县妥甸镇人民政府</t>
  </si>
  <si>
    <t>南华镇南康养美食小镇</t>
  </si>
  <si>
    <t>项目规划核心区建设面积1.28平方公里。以美食、文化、旅游三大产业发展为平台，以镇南古城、两旗海湿地公园、德茂温泉山庄等7个重点项目为依托，整合资源，构建生态休闲康养小镇</t>
  </si>
  <si>
    <t>完成相关前期工作，争取一期工程开工建设</t>
  </si>
  <si>
    <t>姚安县光禄古镇</t>
  </si>
  <si>
    <t>主要建设古镇特色旅游区、城镇生活服务区、旅游服务中心、文化创意产业区、健康养生产业区、生态休闲产业区</t>
  </si>
  <si>
    <t>大姚石羊古镇文化旅游特色小镇</t>
  </si>
  <si>
    <t>古镇历史风貌整治改造工程、城镇基础设施及美化亮化工程、香水河治理改造工程、古镇旅游设施建设工程、传统文化传承项目等</t>
  </si>
  <si>
    <t>大姚县石羊镇</t>
  </si>
  <si>
    <t>202212</t>
  </si>
  <si>
    <t>资金困难，社会投资主体未确定</t>
  </si>
  <si>
    <t>石羊镇人民政府</t>
  </si>
  <si>
    <t>大姚核桃康养小镇</t>
  </si>
  <si>
    <t>大姚核桃文化产业园、大姚核桃交易市场、大姚核桃精深加工产业链、大姚县城一环线建设、大姚一中分校建设、精品核桃种植园、梅溪宜居康养小镇基础设施等</t>
  </si>
  <si>
    <t>大姚县新街镇</t>
  </si>
  <si>
    <t>大姚县住建局、新街镇人民政府</t>
  </si>
  <si>
    <t>永仁彝族赛装小镇</t>
  </si>
  <si>
    <t>以赛装为主题，以彝绣为主线，重点建设文化设施、旅游设施、公共服务设施，打造省级文化创新特色小镇</t>
  </si>
  <si>
    <t>永仁县文体广电旅游局</t>
  </si>
  <si>
    <t>永仁莲池商贸小镇</t>
  </si>
  <si>
    <t>以赛装为主题，以莲池商贸一条街为主线，以电商创业园为重点，进行农产品交易，发展民营经济</t>
  </si>
  <si>
    <t>永仁县莲池乡</t>
  </si>
  <si>
    <t>永仁县莲池乡人民政府</t>
  </si>
  <si>
    <t>禄丰黑井盐创小镇</t>
  </si>
  <si>
    <t>景区连接道路33公里；景区内道路，供排水、消防、环卫设施及服务设施建设；文物保护修缮建设</t>
  </si>
  <si>
    <t>禄丰县黑井镇</t>
  </si>
  <si>
    <t>禄丰县住建局</t>
  </si>
  <si>
    <t>大姚县大中型水库移民产业发展示范项目</t>
  </si>
  <si>
    <t>项目占地60.25亩，建设电子商业7452.8㎡，仓库9109.4㎡，综合服务楼5794.48㎡</t>
  </si>
  <si>
    <t>金碧镇李长堡村委会</t>
  </si>
  <si>
    <t>大姚县移民开发局</t>
  </si>
  <si>
    <t>州移民局</t>
  </si>
  <si>
    <t>武定县2019年农村危房改造项目</t>
  </si>
  <si>
    <t>2019年计划实施5921户危房改造，其中修缮加固为政府兜底外，拆除重建以政府补助为辅农户自筹为主，农户自建</t>
  </si>
  <si>
    <t>武定县各乡镇</t>
  </si>
  <si>
    <t>武定县住建局、各乡镇人民政府</t>
  </si>
  <si>
    <t>附件1-4</t>
  </si>
  <si>
    <t>楚雄州2019年重点建设项目计划表（重点前期工作项目）</t>
  </si>
  <si>
    <t>2019年前期工作目标</t>
  </si>
  <si>
    <t>前期工作责任单位名称</t>
  </si>
  <si>
    <t>（一）公路</t>
  </si>
  <si>
    <t>牟定至元谋高速公路</t>
  </si>
  <si>
    <t>高速公路55公里</t>
  </si>
  <si>
    <t>牟定县元谋县禄丰县</t>
  </si>
  <si>
    <t>完成项目可研报告</t>
  </si>
  <si>
    <t>楚雄州交通运输局</t>
  </si>
  <si>
    <t>武定至会理高速公路</t>
  </si>
  <si>
    <t>高速公路120公里，州内60公里</t>
  </si>
  <si>
    <t>2022-2025</t>
  </si>
  <si>
    <t>楚雄至景东高速公路</t>
  </si>
  <si>
    <t>高速公路120公里，州内80公里</t>
  </si>
  <si>
    <t>2021-2024</t>
  </si>
  <si>
    <t>楚雄市/南华县</t>
  </si>
  <si>
    <t>楚雄市东南绕城高速公路</t>
  </si>
  <si>
    <t>高速公路30公里</t>
  </si>
  <si>
    <t>2020-2021</t>
  </si>
  <si>
    <t>完成项目可研批复</t>
  </si>
  <si>
    <t>楚雄紫溪山大道</t>
  </si>
  <si>
    <t>新建二级公路19.2公里</t>
  </si>
  <si>
    <t>楚雄市交通运输局</t>
  </si>
  <si>
    <t>S35永金高速公路双柏段</t>
  </si>
  <si>
    <t>新建38公里高速公路，双向四车道</t>
  </si>
  <si>
    <t>2020-2024</t>
  </si>
  <si>
    <t>力争完成前期</t>
  </si>
  <si>
    <t>G357线易门龙格里至双柏县城公路改建工程</t>
  </si>
  <si>
    <t>改建68公里三级公路</t>
  </si>
  <si>
    <t>完成前期</t>
  </si>
  <si>
    <t>S245禾水公路双柏县不管河至者竜段建设项目</t>
  </si>
  <si>
    <t>改建57公里二级公路</t>
  </si>
  <si>
    <t>G8012玉楚高速公路双柏县城联络线南北延长线</t>
  </si>
  <si>
    <t>新建G8012玉楚高速公路双柏县城联络线南北延长线5.5公里</t>
  </si>
  <si>
    <t>G8012玉楚高速公路双柏县法脿镇联络线</t>
  </si>
  <si>
    <t>新建三级公路15公里</t>
  </si>
  <si>
    <t>南华县农村扶贫公路PPP建设项目</t>
  </si>
  <si>
    <t>改扩建农村公路996公里，建设客运站场11个、县城东部物流园1个</t>
  </si>
  <si>
    <t>南华县各乡镇</t>
  </si>
  <si>
    <t>完成可研编制及PPP项目入库评审</t>
  </si>
  <si>
    <t>南华县交运局</t>
  </si>
  <si>
    <t>姚安至景东高速姚安段</t>
  </si>
  <si>
    <t>30公里高速公路建设</t>
  </si>
  <si>
    <t>姚安</t>
  </si>
  <si>
    <t>配合州局完成立项批复等相关手续</t>
  </si>
  <si>
    <t>G227姚安至牟定改造项目</t>
  </si>
  <si>
    <t>21千米路基路面工程</t>
  </si>
  <si>
    <t>永仁县省道S207香格里拉至永仁公路华坪县（石龙坝）至万马河口至永仁（县城）公路建设项目</t>
  </si>
  <si>
    <t>公路等级二级，路基宽度10～12米。路线全长约124.63公里(其中：华坪县境内主线长37.5公里；永仁县境内主线长67.77公里，白马坪及中和镇连接线长19.36公里)。</t>
  </si>
  <si>
    <t>开展可研评审工作和初步设计图</t>
  </si>
  <si>
    <t>永仁县交通运输局</t>
  </si>
  <si>
    <t>永仁县方山风景区农村旅游公路建设项目</t>
  </si>
  <si>
    <t>起点G108国道K3135+100处，路线东南方向布设，经沙坝（永仁火车站）、过麦拉山、长山梁子、麦拉务，路线于小布租（永仁飞机场）左转向北布设，过小务拉，沿山脊布线，止于G5高速公路云南收费站附近，与G108国道相接，全长25公里。采用设计速度为40km/h，路基为6米的四级公路设计</t>
  </si>
  <si>
    <t>完成前期工作</t>
  </si>
  <si>
    <t>元祥线公路建设（元谋大姚界至三岔河）</t>
  </si>
  <si>
    <t>102.687公里三级公路建设</t>
  </si>
  <si>
    <t>2022</t>
  </si>
  <si>
    <t>大姚县交运局</t>
  </si>
  <si>
    <t>省道S320（元谋-三岔河）、S226（三岔河-祥云县界）公路改建工程(元谋县城路段）</t>
  </si>
  <si>
    <t>按二级公路技术标准。路线长24.074公里，设计车速60公里/小时，全线大桥2座、中桥5座、小桥7桥，路基宽10.5米</t>
  </si>
  <si>
    <t>（二）机场</t>
  </si>
  <si>
    <t>楚雄民用机场建设项目</t>
  </si>
  <si>
    <t>占地2907.94亩，近期建设4C民用机场、飞行区、工作区、生活区、航管区、助航灯光工程、通讯指挥、消防车辆配置、辅助生产区及机场配套设施。</t>
  </si>
  <si>
    <t>2020-2025</t>
  </si>
  <si>
    <t>楚雄市东华镇、子午镇</t>
  </si>
  <si>
    <t>2025</t>
  </si>
  <si>
    <t>获批选址报告，完成预可研编制</t>
  </si>
  <si>
    <t>楚雄市发展和改革局</t>
  </si>
  <si>
    <t>州发改委</t>
  </si>
  <si>
    <t>永仁通用机场建设项目</t>
  </si>
  <si>
    <t>建设一类通用机场一个，近期规划一条长1500米的跑道，跑道两端设置简易灯光系统，建设全向信标台和侧距台以及站坪、航管综合楼等设施。</t>
  </si>
  <si>
    <t>力争选址报告获批，完成可研编制</t>
  </si>
  <si>
    <t>永仁县机场办</t>
  </si>
  <si>
    <t>南华通用航空二类机场建设项目</t>
  </si>
  <si>
    <t>拟按二类小型通用机场标准建设，满足兼顾直升机、小型固定翼飞机和通勤飞机起降要求，飞行等级2A，跑道长度800米</t>
  </si>
  <si>
    <t>编制可研报告</t>
  </si>
  <si>
    <t>南华县发改局</t>
  </si>
  <si>
    <t>大姚县通用机场建设项目</t>
  </si>
  <si>
    <t>规划建设二类通用机场一座</t>
  </si>
  <si>
    <t>2021-2025</t>
  </si>
  <si>
    <t>完成机场选址</t>
  </si>
  <si>
    <t>楚雄市城市中水开发利用建设项目</t>
  </si>
  <si>
    <t>日处理4万立方米中水回收利用，铺设管道10千米，老旧坝水库扩建</t>
  </si>
  <si>
    <t>完成项目规划审批</t>
  </si>
  <si>
    <t>楚雄市水务局</t>
  </si>
  <si>
    <t>三街河流域综合治理开发建设工程</t>
  </si>
  <si>
    <t xml:space="preserve">一廊、六区、七大工程治理建设  </t>
  </si>
  <si>
    <t>楚雄市三街镇</t>
  </si>
  <si>
    <t>三街镇人民政府</t>
  </si>
  <si>
    <t>武定县国家储备林等林业生态建设PPP项目</t>
  </si>
  <si>
    <t>项目建设规模：1、木材基地39510 亩；2、通道绿化建设2775亩；3、森林城市和湿地公园1020亩；4、林产业和林业扶贫7410 亩；5、林木种苗建设200 亩</t>
  </si>
  <si>
    <t>2019-2025年</t>
  </si>
  <si>
    <t>武定县白路、插甸、发窝、高桥、猫街、狮山、田心、万德等乡镇</t>
  </si>
  <si>
    <t>完成可研报告和PPP项目“一方案两报告”编制</t>
  </si>
  <si>
    <t>武定县林业局</t>
  </si>
  <si>
    <t>牟定县资源循环利用基地</t>
  </si>
  <si>
    <t>打造以循环经济产业和高效能源、新型材料产业，集现代物流以及社会化服务配套为一体的现代化山地产业示范基地。基地分为“一园两片区”，黄龙山片区主要建设城市固废再生项目，实现固废资源的再生循环利用 ，其分选残渣等有害固废转运到新桥片区处置；新桥片区依托云南业胜公司环境资源科技有限公司现有固废处置循环产业基础，进一步拓展廷伸产业链，对城市固废分选尾料、残渣等不可再生有害固废以及工业固废协同处置，实现城市及工业固废资源的综合回收利用及无害化处置</t>
  </si>
  <si>
    <t>完成可研编制，启动初设编制工作，积极申报争取获得国家批准命名</t>
  </si>
  <si>
    <t>县发改局</t>
  </si>
  <si>
    <t>姚安县蜻蛉河创意产业园</t>
  </si>
  <si>
    <t>建设光禄古镇入口景观湿地公园，蜻蛉河约2公里的河道治理</t>
  </si>
  <si>
    <t>光禄古镇入口</t>
  </si>
  <si>
    <t>完成前期可研，规划设计、融资等</t>
  </si>
  <si>
    <t>姚安县集镇供水、污水PPP项目</t>
  </si>
  <si>
    <t>项目涵盖姚安县9个乡镇，实施9个乡镇集镇供水厂标准化建设，建设输配水管网，完善供水设施；建设9个乡镇污水处理项目，完成污水处理体系和运营维护管理体系</t>
  </si>
  <si>
    <t>完成PPP项目入库工作和社会资本方采购招标</t>
  </si>
  <si>
    <t xml:space="preserve">大姚县西河及小南河水污染治理项目 
</t>
  </si>
  <si>
    <t>西河及小南河河道流域农村污水收集处理720m3/d，收集沟渠建设3200米; 2、西河及小南河河道水体水质提升及生态治理，治理段总长12.8公里； 3、蜻蛉湖、白塔湖、东塔湖湖泊水生态修复，湖泊生态修复水域面积17.66万m2。  属于蜻蛉河一级支流，金沙江水系，县境内省控监测断面 COD350吨、氨氮35吨，总氮80吨，总磷4吨 西河及小南河汇入蜻蛉河入口水质达到地表水Ⅲ类水质；湿地修复面积17万平方米左右；中心城区河道景观、湿地景观、以及城区河道水质得到大幅提升。 已编制方案</t>
  </si>
  <si>
    <t>争取项目批复</t>
  </si>
  <si>
    <t>大姚县环保局</t>
  </si>
  <si>
    <t>大姚县国有林场基础设施建设项目</t>
  </si>
  <si>
    <t>新建国有林场及各分场办公业务用房、林区道路、等基础设施建设</t>
  </si>
  <si>
    <t>楚雄高原体育训练基地建设项目</t>
  </si>
  <si>
    <t>建设足球场，游泳馆，体育馆，马术竞技场，水上游乐场，体肓学校，购物区，及配套建设。</t>
  </si>
  <si>
    <t>完成项目规划，及社会投资人招募</t>
  </si>
  <si>
    <t>楚雄市文体广电旅游局</t>
  </si>
  <si>
    <t>楚雄一中建设项目</t>
  </si>
  <si>
    <t>实施龙泉图书馆、教师值班宿舍和AGV智能立体停车库</t>
  </si>
  <si>
    <t>楚雄一中</t>
  </si>
  <si>
    <t>完成项目相关前期工作</t>
  </si>
  <si>
    <t>楚雄师范学院新校区建设工程</t>
  </si>
  <si>
    <t>527254平方米，总投资25.12亿元</t>
  </si>
  <si>
    <t>楚雄市彝海社区</t>
  </si>
  <si>
    <t>2023</t>
  </si>
  <si>
    <t>完成项目立项等前期工作</t>
  </si>
  <si>
    <t>楚雄师范学院</t>
  </si>
  <si>
    <t>云南省现代职业教育扶贫工程楚雄职教园区项目</t>
  </si>
  <si>
    <t>建筑面积17.28万平方米，新建教学用房、生活服务用房以及相关配套设施</t>
  </si>
  <si>
    <t>2019—2023</t>
  </si>
  <si>
    <t xml:space="preserve">
楚雄市 </t>
  </si>
  <si>
    <t xml:space="preserve">1.继续实施新建三幢学生宿舍建设工程；2.完成综合体育馆设计工作；3.完成汽车综合实训楼设计工作;4.完成现代农业公共实训基地设计；5.完成民族工艺美术和文化创意公共实训基地设计；6.完成建筑工程专业实训中心设计；7.实施北片区道路施工；8.实施道路绿化景观基础设施建设；9.实施六幢学生宿舍提升改造施工   </t>
  </si>
  <si>
    <t>楚雄技师学院</t>
  </si>
  <si>
    <t>楚雄市盛世中学新建校舍项目</t>
  </si>
  <si>
    <t>新建校舍6.23万平方米及配套附属工程</t>
  </si>
  <si>
    <t>完成部分前期工作</t>
  </si>
  <si>
    <t>楚雄市盛世中学</t>
  </si>
  <si>
    <t>大姚一中改扩建建设项目</t>
  </si>
  <si>
    <t>新建校舍28100平方米，运动场14160平方米，以及完善围墙、道路、学生活动广场、大门等附属设施</t>
  </si>
  <si>
    <t>完成可研、修建性详细规划编制</t>
  </si>
  <si>
    <t>禄丰县第二高级中学</t>
  </si>
  <si>
    <t>教学楼14860平方米、综合楼3500平方米、科技楼6341平方米、学生宿舍27500平方米、教工宿舍890平方米，食堂3510平方米、浴室210平方米、厕所1500平方米、门卫值班室65平方米，合计58376平方米</t>
  </si>
  <si>
    <t>完成详规</t>
  </si>
  <si>
    <t>楚雄州妇幼保健院整体搬迁建设项目</t>
  </si>
  <si>
    <t>业务用户及辅助用房62500平方米</t>
  </si>
  <si>
    <t>2020—2021</t>
  </si>
  <si>
    <t>完成规划、可研等前期工作</t>
  </si>
  <si>
    <t>楚雄州妇幼保健院</t>
  </si>
  <si>
    <t>楚雄市人民医院新区续建项目</t>
  </si>
  <si>
    <t>建设住院医技业务用房、后勤综合服务房1.5万平方米，新增床位200张，力争达到三级甲等综合医院水平</t>
  </si>
  <si>
    <t>楚雄市东盛东路</t>
  </si>
  <si>
    <t>1000</t>
  </si>
  <si>
    <t>完成全部项目前期准备工作</t>
  </si>
  <si>
    <t>楚雄市人民医院</t>
  </si>
  <si>
    <t>大姚县医院新区建设项目</t>
  </si>
  <si>
    <t>新建大姚县医院新区门诊、医技、住院楼、培训中心50000平方米及附属设施，占地200亩</t>
  </si>
  <si>
    <t xml:space="preserve"> </t>
  </si>
  <si>
    <t>完成项目选址、环评、可研规划编制，选址中</t>
  </si>
  <si>
    <t xml:space="preserve"> 1.大型水库</t>
  </si>
  <si>
    <t>牟定县小石门水库工程</t>
  </si>
  <si>
    <t>大（二）型水库。最大坝高163.0米，坝顶长410米，坝顶高程1693.70米，水库总库容10107.7万立方米</t>
  </si>
  <si>
    <t>协助开展项目前期工作</t>
  </si>
  <si>
    <t>州小石门办公室</t>
  </si>
  <si>
    <t xml:space="preserve"> 2.中型水库</t>
  </si>
  <si>
    <t>楚雄市白衣河中型水库</t>
  </si>
  <si>
    <t>总库容3145万立方米，工程规模为中型，工程等别为Ⅲ等</t>
  </si>
  <si>
    <t>楚雄市东华镇</t>
  </si>
  <si>
    <t>完成可研并上报省，开展初设编制工作</t>
  </si>
  <si>
    <t>武定县志黑水库</t>
  </si>
  <si>
    <t>新建中型规模，主要建设内容为大坝、溢洪道，输水隧洞及引水渠(管)道。水库总库容1194万立方米</t>
  </si>
  <si>
    <t>武定县己衣镇</t>
  </si>
  <si>
    <t>武定县水务局</t>
  </si>
  <si>
    <t xml:space="preserve"> 3.小一型水库</t>
  </si>
  <si>
    <t>楚雄市罗文村水库</t>
  </si>
  <si>
    <t>总库容240万立方米，新建取水坝1件，引水隧洞1公里，配套输水渠道6公里</t>
  </si>
  <si>
    <t>完成可研上报州，开展初设编制工作</t>
  </si>
  <si>
    <t>南华县清水河水库</t>
  </si>
  <si>
    <t>新建小（一）型水库，库容183.3万立方米</t>
  </si>
  <si>
    <t>南华县沙桥镇</t>
  </si>
  <si>
    <t>南华县水务局</t>
  </si>
  <si>
    <t>双柏县柏家河水库工程</t>
  </si>
  <si>
    <t>新建总库容251.97万立方米小（一）型水库，主要建筑物有拦河坝、溢洪道、隧洞和输水渠道</t>
  </si>
  <si>
    <t>双柏县安龙堡乡</t>
  </si>
  <si>
    <t>完成初设批复</t>
  </si>
  <si>
    <t>永仁县长箐水库</t>
  </si>
  <si>
    <t>新建小一型水库，总库容599.1万立方米</t>
  </si>
  <si>
    <t>永仁县中和镇</t>
  </si>
  <si>
    <t>大姚县铁锁白杨湾水库建设项目</t>
  </si>
  <si>
    <t>新建小（一）型水库一座，总库容720万m3，工程由大坝、输水隧洞、溢洪道组成</t>
  </si>
  <si>
    <t>大姚县铁锁乡自碑么村委会</t>
  </si>
  <si>
    <t>取得可研批复，争取开工建设</t>
  </si>
  <si>
    <t>大姚县马桑箐水库建设项目</t>
  </si>
  <si>
    <t>新建马桑箐小（一）型水库一座，库容280万m3</t>
  </si>
  <si>
    <t>大姚县昙华乡赤石岩村委</t>
  </si>
  <si>
    <t>完成项目前期勘察设计及其他所需报件材料的编制工作</t>
  </si>
  <si>
    <t>元谋县冷水箐小（一）型水库建设项目</t>
  </si>
  <si>
    <t>冷水箐水库位于元谋县凉山乡冷水箐村委会冷水箐村民小组左侧下游0.8km的哈打河上。工程规模属小(一)型,水库大坝为粘土心墙石渣坝,最大坝高为45.70米,坝轴线长118.20米</t>
  </si>
  <si>
    <t>2019－2022</t>
  </si>
  <si>
    <t>元谋县凉山乡</t>
  </si>
  <si>
    <t>完成可研评审</t>
  </si>
  <si>
    <t xml:space="preserve"> 4.灌渠及其他</t>
  </si>
  <si>
    <t>滇中引水楚雄市受水区（二期）配套工程</t>
  </si>
  <si>
    <t>建设一级支渠80.6公里，二级支渠43.8公里及蓄水调节水库等相关配套设施</t>
  </si>
  <si>
    <t>完成线路规划及征地拆迁工作</t>
  </si>
  <si>
    <t>滇中引水工程元谋受水区配套工程</t>
  </si>
  <si>
    <t>建设蓄水调节水库、配水支渠和相关配套工程建设</t>
  </si>
  <si>
    <t>完成可研编制</t>
  </si>
  <si>
    <t>元谋县8.6万亩高效节水灌溉示范项目</t>
  </si>
  <si>
    <t>新华灌片5950亩，平田灌片35227亩，新康灌片16503亩，苴林灌片22314亩，物茂灌片6006亩</t>
  </si>
  <si>
    <t>元谋县物茂、平田、黄瓜园、新华</t>
  </si>
  <si>
    <t>完成前期工作，争取年内开工建设</t>
  </si>
  <si>
    <t>南华县供水、污水、垃圾PPP项目</t>
  </si>
  <si>
    <t>供水工程新建净水厂7座，总供水规模9700立方米/日，新搭设输水管道71公里，配水管网68公里；污水工程新建污水处理厂9座，污水处理总规模4600立方米/日，新建污水管道50公里，各乡镇每个自然村污水进行分散式处理</t>
  </si>
  <si>
    <t>楚雄市两桥四洞建设项目</t>
  </si>
  <si>
    <t>建设小河口隧道、太阳历大道至茶花大道延伸线隧道、小河口立交桥、白龙路至元双公路连接线工程建设项目、元双公路连接线及G320国道立交工程建设项目、彝都大道上跨高架及互通立交工程建设项目</t>
  </si>
  <si>
    <t>完成可研、规划评审及审批</t>
  </si>
  <si>
    <t>上跨杭瑞高速桥建设项目</t>
  </si>
  <si>
    <t>建设长462米、宽28米桥梁一座</t>
  </si>
  <si>
    <t>完成规划、初设等前期工作</t>
  </si>
  <si>
    <t>南华县城西片区棚户区改造配套基础设施建设项目</t>
  </si>
  <si>
    <t>道路总长3413米，总建筑面积101358平方米，配套建设给排水、路灯照明、绿化、交通标线、标识、综合管廊等基础设施</t>
  </si>
  <si>
    <t>完成相关前期工作，争取开工建设</t>
  </si>
  <si>
    <t>大姚县城市公共停车场建设项目</t>
  </si>
  <si>
    <t>项目总占地面积26443.47平方米，建设老交通局、黄海屯及石羊镇3个停车场</t>
  </si>
  <si>
    <t>完成项目可研编制初稿工作</t>
  </si>
  <si>
    <t>大姚县住房和城乡建设局</t>
  </si>
  <si>
    <t>大姚县改善农村人居环境一水两污PPP建设项目</t>
  </si>
  <si>
    <t>对11个乡镇一水两污项目进行建设</t>
  </si>
  <si>
    <t>争取项目准备开工</t>
  </si>
  <si>
    <t>州水务局
州住建局</t>
  </si>
  <si>
    <t>大姚县智慧城市建设工程</t>
  </si>
  <si>
    <t>建设智慧公共服务和城市管理系统和面向公众的公共服务平台等相关基础建设</t>
  </si>
  <si>
    <t>大姚县一环东段建设项目</t>
  </si>
  <si>
    <t>全程约7200米，路面宽度36米，概算投资23000万元包括：路网、桥梁、给排水、绿化、亮化、地下综合管廊</t>
  </si>
  <si>
    <t>元谋县火车西站站前广场建设项目</t>
  </si>
  <si>
    <t>一期主要建设站前广场和汽车客运站，汽车客运站兼做城乡公交和城市公交车首末站使用。二期主要建设公交车站和商业步行街</t>
  </si>
  <si>
    <t>完成可研报告、地质勘查、施工图设计、施工图审查、拦标价编制、招标代理等前期工作</t>
  </si>
  <si>
    <t>侏罗纪小镇旅游综合体建设项目</t>
  </si>
  <si>
    <t>新建侏罗纪新村游客信息服务中心一个，体验馆一个，旅游公路271290平方米，以停车场等设施建设</t>
  </si>
  <si>
    <t>完成前期工作，开工建设，完成主体工程基础设施建设</t>
  </si>
  <si>
    <t>禄丰县文化旅游投资开发有限公司</t>
  </si>
  <si>
    <t>禄丰县海绵城市建设项目</t>
  </si>
  <si>
    <t>城市雨水管理系统，雨水控制与综合利用系统等</t>
  </si>
  <si>
    <t>（六）经营性公墓建设</t>
  </si>
  <si>
    <t>楚雄市经营性公墓建设项目</t>
  </si>
  <si>
    <t>占地3000亩，建设经营性公墓</t>
  </si>
  <si>
    <t>2019—2021</t>
  </si>
  <si>
    <t>楚雄市紫溪镇紫溪社区箐上村小组白石嘴</t>
  </si>
  <si>
    <t>完成主体规划和一期专项规划，做好一期200亩的立项、土地、林地、环评等前期项目报批工作</t>
  </si>
  <si>
    <t>楚雄市民政局</t>
  </si>
  <si>
    <t>南华县经营性公墓建设项目</t>
  </si>
  <si>
    <t>初步规划占地为500亩，设计建筑面积1800平方米，建设骨灰墓穴45000个，配套建设道路、停车场、绿化等附属工程</t>
  </si>
  <si>
    <t>完成项目可研、修建性详规及环评，争取开工建设</t>
  </si>
  <si>
    <t>南华县民政局</t>
  </si>
  <si>
    <t>德胜集团钒钛产业科技园建设项目</t>
  </si>
  <si>
    <t>该项目分两期进行建设，一期计划投资120亿元，二期计划投资60亿元，建设钒钛产业科技园</t>
  </si>
  <si>
    <t>选址未定</t>
  </si>
  <si>
    <t>开展前期工作</t>
  </si>
  <si>
    <t>德胜集团</t>
  </si>
  <si>
    <t>12万吨/年再生铅及铅合金建设项目</t>
  </si>
  <si>
    <t>规划用地面积约50亩，项目总投资约2亿元，其中固定资产投资不低于1.2亿元，主要建设12万吨/年再生铅及铅合金项目</t>
  </si>
  <si>
    <t>云南圣铭再生资源科技有限公司</t>
  </si>
  <si>
    <t>滇中工业及城市固废循环利用示范园建设项目</t>
  </si>
  <si>
    <t>建设铜铅锌冶炼循环经济产业链、铅锌深加工产业链、石油裂解类催化剂循环利用、新型建材产业，建设现代物流产业、新能源产业、旅游产品加工业；打造形成年产值达100亿元的滇中工业及城市固废循环利用示范园。</t>
  </si>
  <si>
    <t>牟定县新桥镇</t>
  </si>
  <si>
    <t>年内完成2个子项目前期工作</t>
  </si>
  <si>
    <t>云南业胜环境资源科技有限公司</t>
  </si>
  <si>
    <t>69</t>
  </si>
  <si>
    <t>石墨电极开发项目</t>
  </si>
  <si>
    <t>项目位于牟定县戌街工业园区，乙方全额投资58000万元在我县戌街工业园区新建年产2000吨石墨电极及年产30000吨石墨精矿采选生产线</t>
  </si>
  <si>
    <t>年内完成探矿权、矿业权的设置工作</t>
  </si>
  <si>
    <t>牟定县工业园区管委会</t>
  </si>
  <si>
    <t>云铜搬迁项目</t>
  </si>
  <si>
    <t>云铜搬迁项目实施水、电、路配套设施及移民搬迁</t>
  </si>
  <si>
    <t>水、电、路配套设施及移民搬迁工作启动并开展</t>
  </si>
  <si>
    <t>禄丰工业园区管委会</t>
  </si>
  <si>
    <t>云南禄丰钒钛金属生态工业园</t>
  </si>
  <si>
    <t>基础设施七通一平</t>
  </si>
  <si>
    <t>禄丰县中村乡</t>
  </si>
  <si>
    <t>完成项目前期工作</t>
  </si>
  <si>
    <t>项目指挥部</t>
  </si>
  <si>
    <t>禄丰县石化产业园项目</t>
  </si>
  <si>
    <t>水、电、路配套设施及移民搬迁工作，核心区厂平工程</t>
  </si>
  <si>
    <t>楚雄州禄丰县龙蟒佰利联钛产业建设项目</t>
  </si>
  <si>
    <t>6改20万吨氯化法钛白粉、2万吨海绵钛、10万吨氯碱、10万吨硫酸法富钛料、15万吨煅后石油焦生产线和禄丰工业园区天然气管道等项目</t>
  </si>
  <si>
    <t>力争2021年年底年完成项目可研，立项等前期工作并开工建设</t>
  </si>
  <si>
    <t>云南威龙化工科技有限公司焙烧渣提取黄金项目</t>
  </si>
  <si>
    <t>焙烧渣提取黄金项目</t>
  </si>
  <si>
    <t>勤丰镇</t>
  </si>
  <si>
    <t>力争2019年年底年完成项目可研，立项等前期工作并开工建设</t>
  </si>
  <si>
    <t>勤丰镇人民政府</t>
  </si>
  <si>
    <t>中缅天然气管道永仁段门站-县城管道敷设工程</t>
  </si>
  <si>
    <t>新建中缅天然气管道楚雄—攀枝花支线（永仁段）门站到县城的天然气管道10公里，采用DN300无缝钢管</t>
  </si>
  <si>
    <t>永仁涉及乡镇</t>
  </si>
  <si>
    <t>争取完成部分前期工作</t>
  </si>
  <si>
    <t>永仁县发改局</t>
  </si>
  <si>
    <t>楚雄州元谋县光伏“领跑者”1000MW基地</t>
  </si>
  <si>
    <t>新建农光互补光伏电站，总装机规模1000MW</t>
  </si>
  <si>
    <t>争取建设指标</t>
  </si>
  <si>
    <t>元谋县发展改革局</t>
  </si>
  <si>
    <t>牟定县庆丰湖农村田园综合体建设项目</t>
  </si>
  <si>
    <t>突出以庆丰湖周边现有自然村落、田园、茶园、农家乐、“樱花谷”、“红梨谷”、“油菜花谷”等特色片区为开发单元，按照农田田园化、产业融合化、城乡一体化的发展路径，打造环庆丰湖农村田园综合体，建设“一带六区”，占地8000亩</t>
  </si>
  <si>
    <t>牟定县共和镇、凤屯镇</t>
  </si>
  <si>
    <t>争取9月底前完成可研编制和评审，下达批复</t>
  </si>
  <si>
    <t>牟定县农业局</t>
  </si>
  <si>
    <t>姚安县有机农业示范县创建项目</t>
  </si>
  <si>
    <t>建设5万亩蔬菜、6万亩核桃、3万亩水果、1万亩花卉、0.5万头肉牛有机产品生产基地，认证“三品一标”50个，其中，有机产品品牌20个以上</t>
  </si>
  <si>
    <t>完成规划设计并启动实施</t>
  </si>
  <si>
    <t>大姚县现代农业示范园区建设项目</t>
  </si>
  <si>
    <t>建成1个现代农业产业园区以全县高原特色现代农业产业基地为依托，发展绿色食品加工，推进产业转型升级要求主业突出、设施装备精良、科技水平先进、产品质量安全、经营机制创新、管理服务到位、规模效益显著，引领全县高原特色现代农业发展</t>
  </si>
  <si>
    <t>完成可研编制并通过评审</t>
  </si>
  <si>
    <t>50万头生猪产业化项目</t>
  </si>
  <si>
    <t>建设标准化养殖场、配套项目饲料厂、公猪站、无害化处理设施等</t>
  </si>
  <si>
    <t>确定选址，完成相关手续，具备开工条件</t>
  </si>
  <si>
    <t>仁兴镇人民政府</t>
  </si>
  <si>
    <t>禄丰工业园区数控装备制造产业园</t>
  </si>
  <si>
    <t>打造成为数控装备制造、五金工具、五金配件、建筑五金、厨卫五金、家具五金等民用五金加工的装备制造及五金制品加工基地</t>
  </si>
  <si>
    <t>力争2019年上半年完成项目可研，立项等前期工作并开工建设</t>
  </si>
  <si>
    <t>楚雄市工业园区标准化工业厂房建设项目</t>
  </si>
  <si>
    <t>占地200亩，建设标准化工业厂房20个</t>
  </si>
  <si>
    <t>楚雄市富民工园区</t>
  </si>
  <si>
    <t>完成初步设计和各项审批</t>
  </si>
  <si>
    <t>铭鼎技改搬迁项目</t>
  </si>
  <si>
    <t>对铭鼎药业有限司实施技改搬迁，新建厂房、生产线及相关配套设施</t>
  </si>
  <si>
    <t>2020-2020</t>
  </si>
  <si>
    <t>楚雄庄甸医药园区</t>
  </si>
  <si>
    <t>云南铭鼎药业有限公司</t>
  </si>
  <si>
    <t>四川禾邦实业集团云南民族医药创新产业园二期建设项目</t>
  </si>
  <si>
    <t>该项目主要建设年产5000吨饮片、10亿片剂、12.6亿粒胶囊剂、8亿支口服液、8亿袋颗粒剂的生产线及其配套设施</t>
  </si>
  <si>
    <t>四川禾邦实业集团</t>
  </si>
  <si>
    <t>理想科技园建设项目</t>
  </si>
  <si>
    <t>该项目选址于庄甸医药园区，建设理想科技园，推行直销经营模式，集生物资源、保健食品、茶叶、化妆品、农副产品、工业旅游等生物制品，建设规模达</t>
  </si>
  <si>
    <t>理想科技集团</t>
  </si>
  <si>
    <t>富海生物有限公司破壁灵芝孢子粉提取及药品生产建设项目</t>
  </si>
  <si>
    <t>主要建设灵芝孢子粉提取生产线、胶囊生产线及其配套设施</t>
  </si>
  <si>
    <t>楚雄富海生物有限公司</t>
  </si>
  <si>
    <t>“中华云药谷-双柏源药谷”双柏云药产业园暨中（彝）医药健康服务旅游示范基地建设项目</t>
  </si>
  <si>
    <t>双柏县工业园区建设占地70亩的生物医药科研中心和新型中药商品加工生产基地1个；妥甸镇范围内建设占地30亩的中（彝）医药健康服务示范基地1个、建设占地500亩的云本草科技示范园1个；鄂嘉镇建设占地25亩的优势中药材种质资源库、优质种业基地1个、建设占地50亩的特色中药材林下仿野生种植示范基地1个；辐射带动全县各乡镇特色中药材种植示范推广4000-5000亩、带动农民种植发展5-6万亩</t>
  </si>
  <si>
    <t>双柏县城工业园区及八乡镇</t>
  </si>
  <si>
    <t>云南源药谷生物科技有限公司</t>
  </si>
  <si>
    <t>禄丰县养老服务综合体</t>
  </si>
  <si>
    <t>新建社会化医养结合的康养机构，为老年人提供养老、休闲、娱乐、看病、康复护理等服务，拟总建筑面积123227.76㎡,设置养老床位1250张,设置护理床位200张,设置康复床位150张,设置医疗床位100张</t>
  </si>
  <si>
    <t>元谋旅游综合服务集散中心建设项目</t>
  </si>
  <si>
    <t>旅游综合服务大厅、旅游展示大厅、旅游服务商务设施、游客集散广场、餐饮购物中心、休闲娱乐中心、会场中心、精品酒店及其他附属用房，同时完善项目区内道路、停车场、绿化景观及市政综合管网工程等</t>
  </si>
  <si>
    <t>完成初步规划文本编制，积极进行招商引资</t>
  </si>
  <si>
    <t>元谋县文体广电旅游局</t>
  </si>
  <si>
    <t>武定县己衣大裂谷旅游景区开发建设项目</t>
  </si>
  <si>
    <t>建设游客接待中心、入口景观、大裂谷游览区、观景平台和走廊、景区游路及配套基础和公共服务设施等</t>
  </si>
  <si>
    <t>完成项目策划编制等前期工作，积极进行招商引资</t>
  </si>
  <si>
    <t>武定县文体广电旅游局</t>
  </si>
  <si>
    <t>东华膘川美食小镇</t>
  </si>
  <si>
    <t>依托东华历史文化底蕴和美食特色，以东华集镇为核心，打造膘川美食特色小镇</t>
  </si>
  <si>
    <t>完成项目规划及各项手续报批</t>
  </si>
  <si>
    <t>东华镇人民政府</t>
  </si>
  <si>
    <t>子午现代农业小镇</t>
  </si>
  <si>
    <t>依托现有700亩爱尔发生物科技雨生红球藻生产基地和700亩金沃蓝莓种植基地发展休闲观光采摘、精深加工产品体验区</t>
  </si>
  <si>
    <t>楚雄市子午镇</t>
  </si>
  <si>
    <t>子午镇人民政府</t>
  </si>
  <si>
    <t>南华县沙桥特色小镇</t>
  </si>
  <si>
    <t>项目规划占地面积170亩，新建毛板桥景区观光长廊，提升改造南泉寺千年古刹；铺筑1.4千米的青石路面，恢复古驿道；建设万亩现代农业观光示范基地，发展传统民族休闲农家；新建1.7公里的民族特色旅游步行街；配套建设相关附属设施</t>
  </si>
  <si>
    <t>南华县
沙桥镇</t>
  </si>
  <si>
    <t>完成可研报告编制</t>
  </si>
  <si>
    <t>南华县沙桥镇
人民政府</t>
  </si>
  <si>
    <t>绿色钛谷小镇</t>
  </si>
  <si>
    <t>打造钛产业特色小镇</t>
  </si>
  <si>
    <t>2018-2029</t>
  </si>
  <si>
    <t>项目初步设计，办理土地、环评、规划等相关部门建设手续</t>
  </si>
  <si>
    <t>土官镇人民政府</t>
  </si>
  <si>
    <t>6.现代物流产业</t>
  </si>
  <si>
    <t>新鸿远国际商贸物流园建设项目</t>
  </si>
  <si>
    <t>建设高效、产品安全、业态现进、交通便捷、信息畅通的现代化、一体化商贸物流园区</t>
  </si>
  <si>
    <t>楚雄市东瓜镇</t>
  </si>
  <si>
    <t>开发区规划建设局</t>
  </si>
  <si>
    <t>1.绿色食品</t>
  </si>
  <si>
    <t>牟定县工业开发投资公司腐乳特色产业园区</t>
  </si>
  <si>
    <t>建设庄园式腐乳生产线1条</t>
  </si>
  <si>
    <t>完成项目选址、可研编制、备案</t>
  </si>
  <si>
    <t>2.健康生活目的地</t>
  </si>
  <si>
    <t>双柏县白竹山生态旅游度假区开发建设项目</t>
  </si>
  <si>
    <t>根据规划，综合开发双柏县白竹山生态旅游度假区，建设规划区内田园综合体、民族文化展示区、商旅服务设施、生态种养殖展示区、各种娱乐设施及水上娱乐项目</t>
  </si>
  <si>
    <t>2019-2028</t>
  </si>
  <si>
    <t>双柏县妥甸镇、法脿镇</t>
  </si>
  <si>
    <t>云南仟村旅游投资开发有限公司</t>
  </si>
  <si>
    <t>元谋县金沙湖旅游度假区建设项目</t>
  </si>
  <si>
    <t>会展娱乐区、红色情怀区、水乡生活区、湖滨嬉戏区、乡村体验区、自然观光区、生态休闲区</t>
  </si>
  <si>
    <t>2020—2030</t>
  </si>
  <si>
    <t>元谋县江边乡</t>
  </si>
  <si>
    <t xml:space="preserve">元谋县文体广电旅游局 </t>
  </si>
  <si>
    <t>楚雄市仓储物流园区建设项目</t>
  </si>
  <si>
    <t>占地300亩，新建农业装备、制造业、物流贸易和会展为一体的综合性物流园区</t>
  </si>
  <si>
    <t>楚雄市工业园区</t>
  </si>
  <si>
    <t>完成规划、设计的前期工作</t>
  </si>
  <si>
    <t>武定工业园区县城东南绿色产业片区建设项目</t>
  </si>
  <si>
    <t>东南绿色产业片区位于武定县城东南部，根据东南绿色产业片区的规划用地及产业情况，将东南绿色产业片区规划布局为“一片两组团”的空间结构。一片：东南绿色产业片区；两组团：大坪子冶金化工循环组团、绿色加工制造产业组团。1.大坪子冶金化工循环组团共规划建设12条道路，包括路基土石方、路面、涵洞工程、综合管线、电照、绿化、交安设施等工程；2.绿色加工制造共规划建设9条道路和13块地块，包括路基土石方、路面、涵洞工程、综合管线、电照、绿化、交安设施等工程</t>
  </si>
  <si>
    <t>完成可研、工程招投标、融资发债工作</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</si>
</sst>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Red]\(0\)"/>
    <numFmt numFmtId="178" formatCode="0_ "/>
    <numFmt numFmtId="179" formatCode="0.00_ "/>
    <numFmt numFmtId="180" formatCode="0.0_);[Red]\(0.0\)"/>
    <numFmt numFmtId="181" formatCode="0.00_);[Red]\(0.00\)"/>
    <numFmt numFmtId="182" formatCode="\20\1\8\-\20\20"/>
    <numFmt numFmtId="183" formatCode="&quot;新&quot;&quot;建&quot;&quot;、&quot;&quot;改&quot;&quot;扩&quot;&quot;建&quot;"/>
    <numFmt numFmtId="184" formatCode="0;[Red]0"/>
    <numFmt numFmtId="185" formatCode="0.0_ "/>
    <numFmt numFmtId="186" formatCode="0.0;[Red]0.0"/>
    <numFmt numFmtId="187" formatCode="yyyy&quot;年&quot;m&quot;月&quot;;@"/>
  </numFmts>
  <fonts count="55">
    <font>
      <sz val="12"/>
      <name val="宋体"/>
      <family val="0"/>
    </font>
    <font>
      <sz val="11"/>
      <name val="宋体"/>
      <family val="0"/>
    </font>
    <font>
      <sz val="9"/>
      <name val="Times New Roman"/>
      <family val="1"/>
    </font>
    <font>
      <b/>
      <sz val="9"/>
      <name val="Times New Roman"/>
      <family val="1"/>
    </font>
    <font>
      <b/>
      <sz val="9"/>
      <name val="宋体"/>
      <family val="0"/>
    </font>
    <font>
      <sz val="9"/>
      <name val="宋体"/>
      <family val="0"/>
    </font>
    <font>
      <sz val="9"/>
      <color indexed="8"/>
      <name val="宋体"/>
      <family val="0"/>
    </font>
    <font>
      <sz val="9"/>
      <color indexed="10"/>
      <name val="宋体"/>
      <family val="0"/>
    </font>
    <font>
      <b/>
      <sz val="12"/>
      <name val="宋体"/>
      <family val="0"/>
    </font>
    <font>
      <sz val="10"/>
      <name val="宋体"/>
      <family val="0"/>
    </font>
    <font>
      <sz val="18"/>
      <name val="黑体"/>
      <family val="0"/>
    </font>
    <font>
      <sz val="12"/>
      <name val="Times New Roman"/>
      <family val="1"/>
    </font>
    <font>
      <b/>
      <sz val="10"/>
      <name val="宋体"/>
      <family val="0"/>
    </font>
    <font>
      <b/>
      <sz val="10"/>
      <name val="Times New Roman"/>
      <family val="1"/>
    </font>
    <font>
      <sz val="12"/>
      <name val="黑体"/>
      <family val="0"/>
    </font>
    <font>
      <sz val="11"/>
      <name val="Times New Roman"/>
      <family val="1"/>
    </font>
    <font>
      <b/>
      <sz val="12"/>
      <name val="Times New Roman"/>
      <family val="1"/>
    </font>
    <font>
      <sz val="9"/>
      <color indexed="10"/>
      <name val="Times New Roman"/>
      <family val="1"/>
    </font>
    <font>
      <b/>
      <sz val="9"/>
      <color indexed="10"/>
      <name val="宋体"/>
      <family val="0"/>
    </font>
    <font>
      <sz val="9"/>
      <name val="方正仿宋简体"/>
      <family val="0"/>
    </font>
    <font>
      <sz val="10"/>
      <name val="Times New Roman"/>
      <family val="1"/>
    </font>
    <font>
      <sz val="18"/>
      <name val="方正小标宋简体"/>
      <family val="0"/>
    </font>
    <font>
      <sz val="11"/>
      <color indexed="8"/>
      <name val="宋体"/>
      <family val="0"/>
    </font>
    <font>
      <sz val="12"/>
      <color indexed="8"/>
      <name val="宋体"/>
      <family val="0"/>
    </font>
    <font>
      <sz val="24"/>
      <name val="方正小标宋简体"/>
      <family val="0"/>
    </font>
    <font>
      <sz val="18"/>
      <name val="方正楷体简体"/>
      <family val="0"/>
    </font>
    <font>
      <sz val="14"/>
      <name val="方正黑体简体"/>
      <family val="0"/>
    </font>
    <font>
      <sz val="12"/>
      <name val="方正仿宋简体"/>
      <family val="0"/>
    </font>
    <font>
      <sz val="14"/>
      <color indexed="8"/>
      <name val="方正楷体简体"/>
      <family val="0"/>
    </font>
    <font>
      <sz val="12"/>
      <color indexed="8"/>
      <name val="方正楷体简体"/>
      <family val="0"/>
    </font>
    <font>
      <sz val="16"/>
      <color indexed="8"/>
      <name val="方正仿宋简体"/>
      <family val="0"/>
    </font>
    <font>
      <sz val="9"/>
      <color indexed="8"/>
      <name val="Arial"/>
      <family val="2"/>
    </font>
    <font>
      <sz val="10"/>
      <color indexed="8"/>
      <name val="方正仿宋_GBK"/>
      <family val="0"/>
    </font>
    <font>
      <b/>
      <sz val="10"/>
      <color indexed="8"/>
      <name val="宋体"/>
      <family val="0"/>
    </font>
    <font>
      <sz val="10"/>
      <color indexed="8"/>
      <name val="宋体"/>
      <family val="0"/>
    </font>
    <font>
      <sz val="11"/>
      <color indexed="10"/>
      <name val="宋体"/>
      <family val="0"/>
    </font>
    <font>
      <b/>
      <sz val="15"/>
      <color indexed="56"/>
      <name val="宋体"/>
      <family val="0"/>
    </font>
    <font>
      <sz val="11"/>
      <color indexed="52"/>
      <name val="宋体"/>
      <family val="0"/>
    </font>
    <font>
      <sz val="11"/>
      <color indexed="9"/>
      <name val="宋体"/>
      <family val="0"/>
    </font>
    <font>
      <i/>
      <sz val="11"/>
      <color indexed="23"/>
      <name val="宋体"/>
      <family val="0"/>
    </font>
    <font>
      <b/>
      <sz val="11"/>
      <color indexed="8"/>
      <name val="宋体"/>
      <family val="0"/>
    </font>
    <font>
      <b/>
      <sz val="11"/>
      <color indexed="52"/>
      <name val="宋体"/>
      <family val="0"/>
    </font>
    <font>
      <b/>
      <sz val="11"/>
      <color indexed="56"/>
      <name val="宋体"/>
      <family val="0"/>
    </font>
    <font>
      <sz val="11"/>
      <color indexed="62"/>
      <name val="宋体"/>
      <family val="0"/>
    </font>
    <font>
      <u val="single"/>
      <sz val="12"/>
      <color indexed="20"/>
      <name val="Times New Roman"/>
      <family val="1"/>
    </font>
    <font>
      <b/>
      <sz val="11"/>
      <color indexed="63"/>
      <name val="宋体"/>
      <family val="0"/>
    </font>
    <font>
      <b/>
      <sz val="18"/>
      <color indexed="56"/>
      <name val="宋体"/>
      <family val="0"/>
    </font>
    <font>
      <sz val="11"/>
      <color indexed="20"/>
      <name val="宋体"/>
      <family val="0"/>
    </font>
    <font>
      <b/>
      <sz val="13"/>
      <color indexed="56"/>
      <name val="宋体"/>
      <family val="0"/>
    </font>
    <font>
      <sz val="11"/>
      <color indexed="17"/>
      <name val="宋体"/>
      <family val="0"/>
    </font>
    <font>
      <u val="single"/>
      <sz val="12"/>
      <color indexed="12"/>
      <name val="Times New Roman"/>
      <family val="1"/>
    </font>
    <font>
      <sz val="10"/>
      <name val="Arial"/>
      <family val="2"/>
    </font>
    <font>
      <sz val="11"/>
      <color indexed="60"/>
      <name val="宋体"/>
      <family val="0"/>
    </font>
    <font>
      <b/>
      <sz val="11"/>
      <color indexed="9"/>
      <name val="宋体"/>
      <family val="0"/>
    </font>
    <font>
      <sz val="10"/>
      <name val="Helv"/>
      <family val="2"/>
    </font>
  </fonts>
  <fills count="36">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50"/>
        <bgColor indexed="64"/>
      </patternFill>
    </fill>
    <fill>
      <patternFill patternType="solid">
        <fgColor indexed="17"/>
        <bgColor indexed="64"/>
      </patternFill>
    </fill>
    <fill>
      <patternFill patternType="solid">
        <fgColor indexed="41"/>
        <bgColor indexed="64"/>
      </patternFill>
    </fill>
    <fill>
      <patternFill patternType="solid">
        <fgColor indexed="15"/>
        <bgColor indexed="64"/>
      </patternFill>
    </fill>
    <fill>
      <patternFill patternType="solid">
        <fgColor indexed="60"/>
        <bgColor indexed="64"/>
      </patternFill>
    </fill>
    <fill>
      <patternFill patternType="solid">
        <fgColor indexed="21"/>
        <bgColor indexed="64"/>
      </patternFill>
    </fill>
    <fill>
      <patternFill patternType="solid">
        <fgColor indexed="48"/>
        <bgColor indexed="64"/>
      </patternFill>
    </fill>
    <fill>
      <patternFill patternType="solid">
        <fgColor indexed="1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43" fillId="4" borderId="1" applyNumberFormat="0" applyAlignment="0" applyProtection="0"/>
    <xf numFmtId="44" fontId="11" fillId="0" borderId="0" applyFont="0" applyFill="0" applyBorder="0" applyAlignment="0" applyProtection="0"/>
    <xf numFmtId="0" fontId="0" fillId="0" borderId="0">
      <alignment vertical="center"/>
      <protection/>
    </xf>
    <xf numFmtId="41" fontId="11" fillId="0" borderId="0" applyFont="0" applyFill="0" applyBorder="0" applyAlignment="0" applyProtection="0"/>
    <xf numFmtId="0" fontId="41" fillId="5" borderId="1" applyNumberFormat="0" applyAlignment="0" applyProtection="0"/>
    <xf numFmtId="0" fontId="22" fillId="6" borderId="0" applyNumberFormat="0" applyBorder="0" applyAlignment="0" applyProtection="0"/>
    <xf numFmtId="0" fontId="47" fillId="7" borderId="0" applyNumberFormat="0" applyBorder="0" applyAlignment="0" applyProtection="0"/>
    <xf numFmtId="43" fontId="11" fillId="0" borderId="0" applyFont="0" applyFill="0" applyBorder="0" applyAlignment="0" applyProtection="0"/>
    <xf numFmtId="0" fontId="38" fillId="6" borderId="0" applyNumberFormat="0" applyBorder="0" applyAlignment="0" applyProtection="0"/>
    <xf numFmtId="0" fontId="50" fillId="0" borderId="0" applyNumberFormat="0" applyFill="0" applyBorder="0" applyAlignment="0" applyProtection="0"/>
    <xf numFmtId="9" fontId="11" fillId="0" borderId="0" applyFont="0" applyFill="0" applyBorder="0" applyAlignment="0" applyProtection="0"/>
    <xf numFmtId="0" fontId="51" fillId="0" borderId="0">
      <alignment/>
      <protection/>
    </xf>
    <xf numFmtId="0" fontId="44" fillId="0" borderId="0" applyNumberFormat="0" applyFill="0" applyBorder="0" applyAlignment="0" applyProtection="0"/>
    <xf numFmtId="0" fontId="0" fillId="0" borderId="0">
      <alignment/>
      <protection/>
    </xf>
    <xf numFmtId="0" fontId="11" fillId="8" borderId="2" applyNumberFormat="0" applyFont="0" applyAlignment="0" applyProtection="0"/>
    <xf numFmtId="0" fontId="38" fillId="9" borderId="0" applyNumberFormat="0" applyBorder="0" applyAlignment="0" applyProtection="0"/>
    <xf numFmtId="0" fontId="42" fillId="0" borderId="0" applyNumberFormat="0" applyFill="0" applyBorder="0" applyAlignment="0" applyProtection="0"/>
    <xf numFmtId="0" fontId="35" fillId="0" borderId="0" applyNumberFormat="0" applyFill="0" applyBorder="0" applyAlignment="0" applyProtection="0"/>
    <xf numFmtId="0" fontId="11" fillId="0" borderId="0">
      <alignment/>
      <protection/>
    </xf>
    <xf numFmtId="0" fontId="46" fillId="0" borderId="0" applyNumberFormat="0" applyFill="0" applyBorder="0" applyAlignment="0" applyProtection="0"/>
    <xf numFmtId="0" fontId="39" fillId="0" borderId="0" applyNumberFormat="0" applyFill="0" applyBorder="0" applyAlignment="0" applyProtection="0"/>
    <xf numFmtId="0" fontId="36" fillId="0" borderId="3" applyNumberFormat="0" applyFill="0" applyAlignment="0" applyProtection="0"/>
    <xf numFmtId="0" fontId="11" fillId="0" borderId="0">
      <alignment/>
      <protection/>
    </xf>
    <xf numFmtId="0" fontId="48" fillId="0" borderId="4" applyNumberFormat="0" applyFill="0" applyAlignment="0" applyProtection="0"/>
    <xf numFmtId="0" fontId="38" fillId="10" borderId="0" applyNumberFormat="0" applyBorder="0" applyAlignment="0" applyProtection="0"/>
    <xf numFmtId="0" fontId="42" fillId="0" borderId="5" applyNumberFormat="0" applyFill="0" applyAlignment="0" applyProtection="0"/>
    <xf numFmtId="0" fontId="38" fillId="11" borderId="0" applyNumberFormat="0" applyBorder="0" applyAlignment="0" applyProtection="0"/>
    <xf numFmtId="0" fontId="45" fillId="5" borderId="6" applyNumberFormat="0" applyAlignment="0" applyProtection="0"/>
    <xf numFmtId="0" fontId="41" fillId="5" borderId="1" applyNumberFormat="0" applyAlignment="0" applyProtection="0"/>
    <xf numFmtId="0" fontId="53" fillId="12" borderId="7" applyNumberFormat="0" applyAlignment="0" applyProtection="0"/>
    <xf numFmtId="0" fontId="22" fillId="13" borderId="0" applyNumberFormat="0" applyBorder="0" applyAlignment="0" applyProtection="0"/>
    <xf numFmtId="0" fontId="22" fillId="4" borderId="0" applyNumberFormat="0" applyBorder="0" applyAlignment="0" applyProtection="0"/>
    <xf numFmtId="0" fontId="38" fillId="14" borderId="0" applyNumberFormat="0" applyBorder="0" applyAlignment="0" applyProtection="0"/>
    <xf numFmtId="0" fontId="37" fillId="0" borderId="8" applyNumberFormat="0" applyFill="0" applyAlignment="0" applyProtection="0"/>
    <xf numFmtId="0" fontId="22" fillId="15" borderId="0" applyNumberFormat="0" applyBorder="0" applyAlignment="0" applyProtection="0"/>
    <xf numFmtId="0" fontId="22" fillId="0" borderId="0">
      <alignment vertical="center"/>
      <protection/>
    </xf>
    <xf numFmtId="0" fontId="40" fillId="0" borderId="9" applyNumberFormat="0" applyFill="0" applyAlignment="0" applyProtection="0"/>
    <xf numFmtId="0" fontId="49" fillId="3" borderId="0" applyNumberFormat="0" applyBorder="0" applyAlignment="0" applyProtection="0"/>
    <xf numFmtId="0" fontId="22" fillId="9" borderId="0" applyNumberFormat="0" applyBorder="0" applyAlignment="0" applyProtection="0"/>
    <xf numFmtId="0" fontId="52" fillId="16" borderId="0" applyNumberFormat="0" applyBorder="0" applyAlignment="0" applyProtection="0"/>
    <xf numFmtId="0" fontId="22" fillId="17" borderId="0" applyNumberFormat="0" applyBorder="0" applyAlignment="0" applyProtection="0"/>
    <xf numFmtId="0" fontId="38" fillId="18" borderId="0" applyNumberFormat="0" applyBorder="0" applyAlignment="0" applyProtection="0"/>
    <xf numFmtId="0" fontId="22" fillId="15" borderId="0" applyNumberFormat="0" applyBorder="0" applyAlignment="0" applyProtection="0"/>
    <xf numFmtId="0" fontId="22" fillId="2" borderId="0" applyNumberFormat="0" applyBorder="0" applyAlignment="0" applyProtection="0"/>
    <xf numFmtId="0" fontId="22" fillId="15" borderId="0" applyNumberFormat="0" applyBorder="0" applyAlignment="0" applyProtection="0"/>
    <xf numFmtId="0" fontId="45" fillId="5" borderId="6" applyNumberFormat="0" applyAlignment="0" applyProtection="0"/>
    <xf numFmtId="0" fontId="22" fillId="7" borderId="0" applyNumberFormat="0" applyBorder="0" applyAlignment="0" applyProtection="0"/>
    <xf numFmtId="0" fontId="22" fillId="9" borderId="0" applyNumberFormat="0" applyBorder="0" applyAlignment="0" applyProtection="0"/>
    <xf numFmtId="0" fontId="38" fillId="19" borderId="0" applyNumberFormat="0" applyBorder="0" applyAlignment="0" applyProtection="0"/>
    <xf numFmtId="0" fontId="38" fillId="1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38" fillId="20" borderId="0" applyNumberFormat="0" applyBorder="0" applyAlignment="0" applyProtection="0"/>
    <xf numFmtId="0" fontId="22" fillId="15"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2" fillId="16" borderId="0" applyNumberFormat="0" applyBorder="0" applyAlignment="0" applyProtection="0"/>
    <xf numFmtId="0" fontId="22" fillId="22" borderId="0" applyNumberFormat="0" applyBorder="0" applyAlignment="0" applyProtection="0"/>
    <xf numFmtId="0" fontId="22" fillId="0" borderId="0">
      <alignment vertical="center"/>
      <protection/>
    </xf>
    <xf numFmtId="0" fontId="22" fillId="22" borderId="0" applyNumberFormat="0" applyBorder="0" applyAlignment="0" applyProtection="0"/>
    <xf numFmtId="0" fontId="38" fillId="23" borderId="0" applyNumberFormat="0" applyBorder="0" applyAlignment="0" applyProtection="0"/>
    <xf numFmtId="0" fontId="22" fillId="7" borderId="0" applyNumberFormat="0" applyBorder="0" applyAlignment="0" applyProtection="0"/>
    <xf numFmtId="0" fontId="22" fillId="3" borderId="0" applyNumberFormat="0" applyBorder="0" applyAlignment="0" applyProtection="0"/>
    <xf numFmtId="0" fontId="11" fillId="0" borderId="0">
      <alignment/>
      <protection/>
    </xf>
    <xf numFmtId="0" fontId="22" fillId="13" borderId="0" applyNumberFormat="0" applyBorder="0" applyAlignment="0" applyProtection="0"/>
    <xf numFmtId="0" fontId="22" fillId="17"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38" fillId="10" borderId="0" applyNumberFormat="0" applyBorder="0" applyAlignment="0" applyProtection="0"/>
    <xf numFmtId="0" fontId="0" fillId="0" borderId="0">
      <alignment vertical="center"/>
      <protection/>
    </xf>
    <xf numFmtId="0" fontId="38" fillId="9" borderId="0" applyNumberFormat="0" applyBorder="0" applyAlignment="0" applyProtection="0"/>
    <xf numFmtId="0" fontId="38" fillId="6" borderId="0" applyNumberFormat="0" applyBorder="0" applyAlignment="0" applyProtection="0"/>
    <xf numFmtId="0" fontId="38" fillId="11"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0" fillId="0" borderId="0">
      <alignment/>
      <protection/>
    </xf>
    <xf numFmtId="0" fontId="36" fillId="0" borderId="3" applyNumberFormat="0" applyFill="0" applyAlignment="0" applyProtection="0"/>
    <xf numFmtId="0" fontId="48"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6" fillId="0" borderId="0" applyNumberFormat="0" applyFill="0" applyBorder="0" applyAlignment="0" applyProtection="0"/>
    <xf numFmtId="0" fontId="47" fillId="7" borderId="0" applyNumberFormat="0" applyBorder="0" applyAlignment="0" applyProtection="0"/>
    <xf numFmtId="0" fontId="22" fillId="0" borderId="0">
      <alignment vertical="center"/>
      <protection/>
    </xf>
    <xf numFmtId="0" fontId="0" fillId="0" borderId="0">
      <alignment/>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11" borderId="0" applyNumberFormat="0" applyBorder="0" applyAlignment="0" applyProtection="0"/>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pplyNumberFormat="0" applyFill="0" applyBorder="0" applyAlignment="0" applyProtection="0"/>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1" fillId="0" borderId="0">
      <alignment/>
      <protection/>
    </xf>
    <xf numFmtId="0" fontId="51" fillId="0" borderId="0">
      <alignment/>
      <protection/>
    </xf>
    <xf numFmtId="0" fontId="11" fillId="0" borderId="0">
      <alignment/>
      <protection/>
    </xf>
    <xf numFmtId="0" fontId="0" fillId="0" borderId="0">
      <alignment/>
      <protection/>
    </xf>
    <xf numFmtId="0" fontId="51" fillId="0" borderId="0">
      <alignment/>
      <protection/>
    </xf>
    <xf numFmtId="0" fontId="11" fillId="0" borderId="0" applyProtection="0">
      <alignment vertical="center"/>
    </xf>
    <xf numFmtId="0" fontId="11" fillId="0" borderId="0">
      <alignment/>
      <protection/>
    </xf>
    <xf numFmtId="0" fontId="5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22" fillId="0" borderId="0">
      <alignment vertical="center"/>
      <protection/>
    </xf>
    <xf numFmtId="0" fontId="0" fillId="0" borderId="0">
      <alignment/>
      <protection/>
    </xf>
    <xf numFmtId="0" fontId="51" fillId="0" borderId="0">
      <alignment/>
      <protection/>
    </xf>
    <xf numFmtId="0" fontId="51" fillId="0" borderId="0">
      <alignment/>
      <protection/>
    </xf>
    <xf numFmtId="0" fontId="49" fillId="3" borderId="0" applyNumberFormat="0" applyBorder="0" applyAlignment="0" applyProtection="0"/>
    <xf numFmtId="0" fontId="40" fillId="0" borderId="9" applyNumberFormat="0" applyFill="0" applyAlignment="0" applyProtection="0"/>
    <xf numFmtId="0" fontId="53" fillId="12" borderId="7" applyNumberFormat="0" applyAlignment="0" applyProtection="0"/>
    <xf numFmtId="0" fontId="39" fillId="0" borderId="0" applyNumberFormat="0" applyFill="0" applyBorder="0" applyAlignment="0" applyProtection="0"/>
    <xf numFmtId="0" fontId="37" fillId="0" borderId="8" applyNumberFormat="0" applyFill="0" applyAlignment="0" applyProtection="0"/>
    <xf numFmtId="0" fontId="38" fillId="18"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3" fillId="4" borderId="1" applyNumberFormat="0" applyAlignment="0" applyProtection="0"/>
    <xf numFmtId="0" fontId="54" fillId="0" borderId="0">
      <alignment/>
      <protection/>
    </xf>
    <xf numFmtId="0" fontId="11" fillId="8" borderId="2" applyNumberFormat="0" applyFont="0" applyAlignment="0" applyProtection="0"/>
  </cellStyleXfs>
  <cellXfs count="531">
    <xf numFmtId="0" fontId="0" fillId="0" borderId="0" xfId="0" applyFont="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24"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vertical="center"/>
    </xf>
    <xf numFmtId="0" fontId="8" fillId="0" borderId="0" xfId="0" applyFont="1" applyFill="1" applyAlignment="1">
      <alignment vertical="center"/>
    </xf>
    <xf numFmtId="176" fontId="5" fillId="0" borderId="0" xfId="0" applyNumberFormat="1" applyFont="1" applyFill="1" applyAlignment="1">
      <alignment horizontal="center" vertical="center" wrapText="1"/>
    </xf>
    <xf numFmtId="0" fontId="5" fillId="0" borderId="0" xfId="0" applyFont="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49" fontId="0" fillId="0" borderId="0" xfId="0" applyNumberFormat="1" applyFont="1" applyFill="1" applyAlignment="1">
      <alignment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vertical="center"/>
    </xf>
    <xf numFmtId="0" fontId="0" fillId="0" borderId="0" xfId="81" applyFont="1" applyFill="1" applyAlignment="1">
      <alignment horizontal="center" vertical="center" wrapText="1"/>
      <protection/>
    </xf>
    <xf numFmtId="0" fontId="0" fillId="0" borderId="0" xfId="81" applyFont="1" applyFill="1" applyAlignment="1">
      <alignment horizontal="left" vertical="center" wrapText="1"/>
      <protection/>
    </xf>
    <xf numFmtId="0" fontId="10" fillId="0" borderId="0" xfId="81" applyFont="1" applyFill="1" applyAlignment="1">
      <alignment horizontal="center" vertical="center" wrapText="1"/>
      <protection/>
    </xf>
    <xf numFmtId="0" fontId="0" fillId="0" borderId="10" xfId="81" applyFont="1" applyFill="1" applyBorder="1" applyAlignment="1">
      <alignment horizontal="center" vertical="center" wrapText="1"/>
      <protection/>
    </xf>
    <xf numFmtId="0" fontId="0" fillId="0" borderId="10" xfId="81" applyFont="1" applyFill="1" applyBorder="1" applyAlignment="1">
      <alignment horizontal="center" vertical="center"/>
      <protection/>
    </xf>
    <xf numFmtId="0" fontId="0" fillId="0" borderId="10" xfId="0" applyFont="1" applyFill="1" applyBorder="1" applyAlignment="1">
      <alignment horizontal="center" vertical="center" wrapText="1"/>
    </xf>
    <xf numFmtId="0" fontId="2" fillId="0" borderId="10" xfId="81" applyFont="1" applyFill="1" applyBorder="1" applyAlignment="1">
      <alignment horizontal="center" vertical="center" wrapText="1"/>
      <protection/>
    </xf>
    <xf numFmtId="0" fontId="2" fillId="0" borderId="10" xfId="8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4" fillId="0" borderId="10" xfId="81" applyFont="1" applyFill="1" applyBorder="1" applyAlignment="1">
      <alignment horizontal="center" vertical="center" wrapText="1"/>
      <protection/>
    </xf>
    <xf numFmtId="0" fontId="3" fillId="0" borderId="10" xfId="81" applyFont="1" applyFill="1" applyBorder="1" applyAlignment="1">
      <alignment horizontal="left" vertical="center" wrapText="1"/>
      <protection/>
    </xf>
    <xf numFmtId="0" fontId="3" fillId="0" borderId="10" xfId="81" applyFont="1" applyFill="1" applyBorder="1" applyAlignment="1">
      <alignment horizontal="center" vertical="center" wrapText="1"/>
      <protection/>
    </xf>
    <xf numFmtId="0" fontId="4" fillId="0" borderId="10" xfId="133" applyNumberFormat="1" applyFont="1" applyFill="1" applyBorder="1" applyAlignment="1">
      <alignment horizontal="center" vertical="center" wrapText="1"/>
      <protection/>
    </xf>
    <xf numFmtId="0" fontId="4" fillId="0" borderId="10" xfId="133" applyNumberFormat="1" applyFont="1" applyFill="1" applyBorder="1" applyAlignment="1">
      <alignment horizontal="left" vertical="center" wrapText="1"/>
      <protection/>
    </xf>
    <xf numFmtId="0" fontId="5" fillId="0" borderId="10" xfId="133" applyNumberFormat="1" applyFont="1" applyFill="1" applyBorder="1" applyAlignment="1">
      <alignment horizontal="center" vertical="center" wrapText="1"/>
      <protection/>
    </xf>
    <xf numFmtId="0" fontId="5" fillId="0" borderId="10" xfId="133" applyNumberFormat="1" applyFont="1" applyFill="1" applyBorder="1" applyAlignment="1">
      <alignment horizontal="left" vertical="center" wrapText="1"/>
      <protection/>
    </xf>
    <xf numFmtId="0" fontId="5" fillId="0" borderId="10" xfId="100" applyNumberFormat="1" applyFont="1" applyFill="1" applyBorder="1" applyAlignment="1">
      <alignment horizontal="left" vertical="center" wrapText="1"/>
      <protection/>
    </xf>
    <xf numFmtId="0" fontId="5" fillId="0" borderId="10" xfId="81" applyFont="1" applyFill="1" applyBorder="1" applyAlignment="1">
      <alignment horizontal="center" vertical="center" wrapText="1"/>
      <protection/>
    </xf>
    <xf numFmtId="0" fontId="5" fillId="0" borderId="10" xfId="100" applyNumberFormat="1" applyFont="1" applyFill="1" applyBorder="1" applyAlignment="1">
      <alignment horizontal="center" vertical="center" wrapText="1"/>
      <protection/>
    </xf>
    <xf numFmtId="0" fontId="5" fillId="0" borderId="10" xfId="0" applyNumberFormat="1" applyFont="1" applyFill="1" applyBorder="1" applyAlignment="1">
      <alignment horizontal="left" vertical="center" wrapText="1"/>
    </xf>
    <xf numFmtId="0" fontId="5" fillId="0" borderId="10" xfId="81" applyFont="1" applyFill="1" applyBorder="1" applyAlignment="1">
      <alignment horizontal="left" vertical="center" wrapText="1"/>
      <protection/>
    </xf>
    <xf numFmtId="177" fontId="5" fillId="0" borderId="10" xfId="120"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1" fontId="5" fillId="0" borderId="10" xfId="120"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1" fontId="5" fillId="0" borderId="10" xfId="137" applyNumberFormat="1" applyFont="1" applyFill="1" applyBorder="1" applyAlignment="1">
      <alignment horizontal="center" vertical="center" wrapText="1"/>
      <protection/>
    </xf>
    <xf numFmtId="0" fontId="5" fillId="0" borderId="10" xfId="137" applyNumberFormat="1" applyFont="1" applyFill="1" applyBorder="1" applyAlignment="1">
      <alignment horizontal="center" vertical="center" wrapText="1"/>
      <protection/>
    </xf>
    <xf numFmtId="176" fontId="5" fillId="0" borderId="10" xfId="0" applyNumberFormat="1" applyFont="1" applyFill="1" applyBorder="1" applyAlignment="1">
      <alignment horizontal="left" vertical="center" wrapText="1"/>
    </xf>
    <xf numFmtId="49" fontId="5" fillId="0" borderId="10" xfId="81" applyNumberFormat="1" applyFont="1" applyFill="1" applyBorder="1" applyAlignment="1">
      <alignment horizontal="center" vertical="center" wrapText="1"/>
      <protection/>
    </xf>
    <xf numFmtId="49" fontId="5" fillId="0" borderId="10" xfId="0" applyNumberFormat="1" applyFont="1" applyFill="1" applyBorder="1" applyAlignment="1">
      <alignment horizontal="left" vertical="center" wrapText="1"/>
    </xf>
    <xf numFmtId="1" fontId="5" fillId="0" borderId="10" xfId="0" applyNumberFormat="1" applyFont="1" applyFill="1" applyBorder="1" applyAlignment="1">
      <alignment horizontal="center" vertical="center"/>
    </xf>
    <xf numFmtId="49" fontId="0" fillId="0" borderId="10" xfId="81" applyNumberFormat="1" applyFont="1" applyFill="1" applyBorder="1" applyAlignment="1">
      <alignment horizontal="center" vertical="center" wrapText="1"/>
      <protection/>
    </xf>
    <xf numFmtId="0" fontId="5" fillId="0" borderId="10" xfId="137" applyNumberFormat="1" applyFont="1" applyFill="1" applyBorder="1" applyAlignment="1">
      <alignment horizontal="left" vertical="center" wrapText="1"/>
      <protection/>
    </xf>
    <xf numFmtId="178" fontId="5" fillId="0" borderId="10" xfId="81" applyNumberFormat="1" applyFont="1" applyFill="1" applyBorder="1" applyAlignment="1">
      <alignment horizontal="left" vertical="center" wrapText="1"/>
      <protection/>
    </xf>
    <xf numFmtId="178" fontId="5" fillId="0" borderId="10" xfId="81" applyNumberFormat="1" applyFont="1" applyFill="1" applyBorder="1" applyAlignment="1">
      <alignment horizontal="center" vertical="center" wrapText="1"/>
      <protection/>
    </xf>
    <xf numFmtId="179" fontId="5"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0" fontId="5" fillId="0" borderId="10" xfId="150" applyFont="1" applyFill="1" applyBorder="1" applyAlignment="1">
      <alignment horizontal="center" vertical="center" wrapText="1"/>
      <protection/>
    </xf>
    <xf numFmtId="178" fontId="5" fillId="0" borderId="10" xfId="115" applyNumberFormat="1" applyFont="1" applyFill="1" applyBorder="1" applyAlignment="1">
      <alignment horizontal="center" vertical="center" wrapText="1"/>
      <protection/>
    </xf>
    <xf numFmtId="0" fontId="5" fillId="0" borderId="10" xfId="108" applyFont="1" applyFill="1" applyBorder="1" applyAlignment="1">
      <alignment horizontal="left" vertical="center" wrapText="1"/>
      <protection/>
    </xf>
    <xf numFmtId="0" fontId="5" fillId="0" borderId="10" xfId="0" applyFont="1" applyFill="1" applyBorder="1" applyAlignment="1">
      <alignment horizontal="left" vertical="center" wrapText="1" shrinkToFit="1"/>
    </xf>
    <xf numFmtId="49" fontId="5" fillId="0" borderId="10" xfId="133" applyNumberFormat="1" applyFont="1" applyFill="1" applyBorder="1" applyAlignment="1">
      <alignment horizontal="center" vertical="center" wrapText="1"/>
      <protection/>
    </xf>
    <xf numFmtId="49" fontId="5" fillId="0" borderId="10" xfId="81" applyNumberFormat="1" applyFont="1" applyFill="1" applyBorder="1" applyAlignment="1">
      <alignment horizontal="left" vertical="center" wrapText="1"/>
      <protection/>
    </xf>
    <xf numFmtId="178" fontId="5" fillId="0" borderId="10" xfId="0" applyNumberFormat="1" applyFont="1" applyFill="1" applyBorder="1" applyAlignment="1">
      <alignment horizontal="left" vertical="center" wrapText="1"/>
    </xf>
    <xf numFmtId="178" fontId="2" fillId="0" borderId="10" xfId="81" applyNumberFormat="1" applyFont="1" applyFill="1" applyBorder="1" applyAlignment="1">
      <alignment horizontal="center" vertical="center" wrapText="1"/>
      <protection/>
    </xf>
    <xf numFmtId="0" fontId="5" fillId="0" borderId="10" xfId="0" applyFont="1" applyFill="1" applyBorder="1" applyAlignment="1">
      <alignment horizontal="center" vertical="center"/>
    </xf>
    <xf numFmtId="0" fontId="5" fillId="0" borderId="10" xfId="87" applyFont="1" applyFill="1" applyBorder="1" applyAlignment="1">
      <alignment horizontal="left" vertical="center" wrapText="1"/>
      <protection/>
    </xf>
    <xf numFmtId="180" fontId="5" fillId="0" borderId="10" xfId="0" applyNumberFormat="1" applyFont="1" applyFill="1" applyBorder="1" applyAlignment="1">
      <alignment horizontal="left" vertical="center" wrapText="1"/>
    </xf>
    <xf numFmtId="0" fontId="5" fillId="0" borderId="10" xfId="106" applyFont="1" applyFill="1" applyBorder="1" applyAlignment="1">
      <alignment horizontal="left" vertical="center" wrapText="1"/>
      <protection/>
    </xf>
    <xf numFmtId="1" fontId="5" fillId="0" borderId="10" xfId="106" applyNumberFormat="1" applyFont="1" applyFill="1" applyBorder="1" applyAlignment="1">
      <alignment horizontal="center" vertical="center" wrapText="1"/>
      <protection/>
    </xf>
    <xf numFmtId="49" fontId="0" fillId="0" borderId="0" xfId="81" applyNumberFormat="1" applyFont="1" applyFill="1" applyAlignment="1">
      <alignment vertical="center" wrapText="1"/>
      <protection/>
    </xf>
    <xf numFmtId="49" fontId="0" fillId="0" borderId="0" xfId="81" applyNumberFormat="1" applyFont="1" applyFill="1" applyAlignment="1">
      <alignment horizontal="center" vertical="center" wrapText="1"/>
      <protection/>
    </xf>
    <xf numFmtId="0" fontId="11" fillId="0" borderId="0" xfId="81" applyFont="1" applyFill="1" applyAlignment="1">
      <alignment horizontal="center" vertical="center" wrapText="1"/>
      <protection/>
    </xf>
    <xf numFmtId="0" fontId="2" fillId="0" borderId="10" xfId="81" applyFont="1" applyFill="1" applyBorder="1" applyAlignment="1">
      <alignment vertical="center" wrapText="1"/>
      <protection/>
    </xf>
    <xf numFmtId="0" fontId="3" fillId="0" borderId="10" xfId="81" applyFont="1" applyFill="1" applyBorder="1" applyAlignment="1">
      <alignment vertical="center" wrapText="1"/>
      <protection/>
    </xf>
    <xf numFmtId="0" fontId="8" fillId="0" borderId="0" xfId="0" applyFont="1" applyFill="1" applyAlignment="1">
      <alignment horizontal="center" vertical="center" wrapText="1"/>
    </xf>
    <xf numFmtId="49" fontId="3" fillId="0" borderId="10" xfId="81" applyNumberFormat="1" applyFont="1" applyFill="1" applyBorder="1" applyAlignment="1">
      <alignment vertical="center" wrapText="1"/>
      <protection/>
    </xf>
    <xf numFmtId="49" fontId="3" fillId="0" borderId="10" xfId="81" applyNumberFormat="1" applyFont="1" applyFill="1" applyBorder="1" applyAlignment="1">
      <alignment horizontal="center" vertical="center" wrapText="1"/>
      <protection/>
    </xf>
    <xf numFmtId="0" fontId="3" fillId="0" borderId="0" xfId="81" applyFont="1" applyFill="1" applyBorder="1" applyAlignment="1">
      <alignment horizontal="center" vertical="center" wrapText="1"/>
      <protection/>
    </xf>
    <xf numFmtId="0" fontId="5" fillId="0" borderId="10" xfId="100" applyNumberFormat="1" applyFont="1" applyFill="1" applyBorder="1" applyAlignment="1">
      <alignment vertical="center" wrapText="1"/>
      <protection/>
    </xf>
    <xf numFmtId="0" fontId="2" fillId="0" borderId="0" xfId="81" applyFont="1" applyFill="1" applyBorder="1" applyAlignment="1">
      <alignment horizontal="center" vertical="center" wrapText="1"/>
      <protection/>
    </xf>
    <xf numFmtId="0" fontId="5" fillId="0" borderId="0" xfId="81" applyFont="1" applyFill="1" applyBorder="1" applyAlignment="1">
      <alignment horizontal="center" vertical="center" wrapText="1"/>
      <protection/>
    </xf>
    <xf numFmtId="49" fontId="5" fillId="0" borderId="10" xfId="81" applyNumberFormat="1" applyFont="1" applyFill="1" applyBorder="1" applyAlignment="1">
      <alignment vertical="center" wrapText="1"/>
      <protection/>
    </xf>
    <xf numFmtId="0" fontId="5" fillId="0" borderId="10" xfId="0" applyFont="1" applyFill="1" applyBorder="1" applyAlignment="1">
      <alignment vertical="center" wrapText="1"/>
    </xf>
    <xf numFmtId="177" fontId="5" fillId="0" borderId="10" xfId="137" applyNumberFormat="1" applyFont="1" applyFill="1" applyBorder="1" applyAlignment="1">
      <alignment vertical="center" wrapText="1"/>
      <protection/>
    </xf>
    <xf numFmtId="177" fontId="5" fillId="0" borderId="10" xfId="120" applyNumberFormat="1" applyFont="1" applyFill="1" applyBorder="1" applyAlignment="1">
      <alignment horizontal="center" vertical="center" wrapText="1"/>
      <protection/>
    </xf>
    <xf numFmtId="49" fontId="5" fillId="0" borderId="10" xfId="127" applyNumberFormat="1" applyFont="1" applyFill="1" applyBorder="1" applyAlignment="1">
      <alignment horizontal="center" vertical="center" wrapText="1"/>
      <protection/>
    </xf>
    <xf numFmtId="49" fontId="11" fillId="0" borderId="10" xfId="81" applyNumberFormat="1" applyFont="1" applyFill="1" applyBorder="1" applyAlignment="1">
      <alignment vertical="center" wrapText="1"/>
      <protection/>
    </xf>
    <xf numFmtId="0" fontId="5" fillId="0" borderId="10" xfId="81" applyFont="1" applyFill="1" applyBorder="1" applyAlignment="1">
      <alignment vertical="center" wrapText="1"/>
      <protection/>
    </xf>
    <xf numFmtId="0" fontId="5" fillId="0" borderId="0" xfId="0" applyFont="1" applyFill="1" applyAlignment="1">
      <alignment vertical="center" wrapText="1"/>
    </xf>
    <xf numFmtId="178" fontId="5" fillId="0" borderId="10" xfId="115" applyNumberFormat="1" applyFont="1" applyFill="1" applyBorder="1" applyAlignment="1">
      <alignment vertical="center" wrapText="1"/>
      <protection/>
    </xf>
    <xf numFmtId="0" fontId="5" fillId="0" borderId="10" xfId="120" applyFont="1" applyFill="1" applyBorder="1" applyAlignment="1">
      <alignment horizontal="center" vertical="center" wrapText="1"/>
      <protection/>
    </xf>
    <xf numFmtId="49" fontId="2" fillId="0" borderId="10" xfId="81" applyNumberFormat="1" applyFont="1" applyFill="1" applyBorder="1" applyAlignment="1">
      <alignment vertical="center" wrapText="1"/>
      <protection/>
    </xf>
    <xf numFmtId="49" fontId="2" fillId="0" borderId="10" xfId="81" applyNumberFormat="1" applyFont="1" applyFill="1" applyBorder="1" applyAlignment="1">
      <alignment horizontal="center" vertical="center" wrapText="1"/>
      <protection/>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10" xfId="133" applyNumberFormat="1" applyFont="1" applyFill="1" applyBorder="1" applyAlignment="1">
      <alignment vertical="center" wrapText="1"/>
      <protection/>
    </xf>
    <xf numFmtId="0" fontId="5" fillId="0" borderId="0" xfId="81" applyFont="1" applyFill="1" applyAlignment="1">
      <alignment horizontal="center" vertical="center" wrapText="1"/>
      <protection/>
    </xf>
    <xf numFmtId="49" fontId="5" fillId="0" borderId="0" xfId="81" applyNumberFormat="1" applyFont="1" applyFill="1" applyBorder="1" applyAlignment="1">
      <alignment horizontal="center" vertical="center" wrapText="1"/>
      <protection/>
    </xf>
    <xf numFmtId="177" fontId="5" fillId="0" borderId="10"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10" xfId="0" applyFont="1" applyFill="1" applyBorder="1" applyAlignment="1">
      <alignment horizontal="left" vertical="center" wrapText="1"/>
    </xf>
    <xf numFmtId="177" fontId="0" fillId="0" borderId="10" xfId="0" applyNumberFormat="1" applyFont="1" applyFill="1" applyBorder="1" applyAlignment="1">
      <alignment horizontal="center" vertical="center" wrapText="1"/>
    </xf>
    <xf numFmtId="178" fontId="5" fillId="0" borderId="10" xfId="133" applyNumberFormat="1" applyFont="1" applyFill="1" applyBorder="1" applyAlignment="1">
      <alignment horizontal="center" vertical="center" wrapText="1"/>
      <protection/>
    </xf>
    <xf numFmtId="0" fontId="5" fillId="0" borderId="10" xfId="129" applyNumberFormat="1" applyFont="1" applyFill="1" applyBorder="1" applyAlignment="1">
      <alignment horizontal="left" vertical="center" wrapText="1"/>
    </xf>
    <xf numFmtId="177" fontId="5" fillId="0" borderId="10" xfId="129" applyNumberFormat="1" applyFont="1" applyFill="1" applyBorder="1" applyAlignment="1">
      <alignment horizontal="center" vertical="center" wrapText="1"/>
    </xf>
    <xf numFmtId="0" fontId="5" fillId="0" borderId="10" xfId="122" applyFont="1" applyFill="1" applyBorder="1" applyAlignment="1">
      <alignment horizontal="left" vertical="center" wrapText="1"/>
      <protection/>
    </xf>
    <xf numFmtId="0" fontId="8" fillId="0" borderId="10" xfId="0" applyFont="1" applyFill="1" applyBorder="1" applyAlignment="1">
      <alignment horizontal="left" vertical="center" wrapText="1"/>
    </xf>
    <xf numFmtId="178" fontId="1"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177" fontId="5" fillId="0" borderId="10" xfId="0" applyNumberFormat="1" applyFont="1" applyFill="1" applyBorder="1" applyAlignment="1">
      <alignment horizontal="left" vertical="center" wrapText="1"/>
    </xf>
    <xf numFmtId="177"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0" fontId="5" fillId="0" borderId="10" xfId="120" applyFont="1" applyFill="1" applyBorder="1" applyAlignment="1">
      <alignment horizontal="left" vertical="center" wrapText="1"/>
      <protection/>
    </xf>
    <xf numFmtId="176" fontId="5" fillId="0" borderId="10" xfId="0" applyNumberFormat="1" applyFont="1" applyFill="1" applyBorder="1" applyAlignment="1">
      <alignment horizontal="center" vertical="center" wrapText="1"/>
    </xf>
    <xf numFmtId="0" fontId="5" fillId="0" borderId="10" xfId="110" applyFont="1" applyFill="1" applyBorder="1" applyAlignment="1">
      <alignment horizontal="left" vertical="center" wrapText="1"/>
      <protection/>
    </xf>
    <xf numFmtId="0" fontId="5" fillId="0" borderId="10" xfId="150" applyFont="1" applyFill="1" applyBorder="1" applyAlignment="1">
      <alignment horizontal="left" vertical="center" wrapText="1"/>
      <protection/>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xf>
    <xf numFmtId="0" fontId="5" fillId="0" borderId="10" xfId="118" applyNumberFormat="1" applyFont="1" applyFill="1" applyBorder="1" applyAlignment="1">
      <alignment horizontal="center" vertical="center" wrapText="1"/>
      <protection/>
    </xf>
    <xf numFmtId="178" fontId="5" fillId="0" borderId="10" xfId="150" applyNumberFormat="1" applyFont="1" applyFill="1" applyBorder="1" applyAlignment="1">
      <alignment horizontal="center" vertical="center" wrapText="1"/>
      <protection/>
    </xf>
    <xf numFmtId="49" fontId="5" fillId="0" borderId="10" xfId="127" applyNumberFormat="1" applyFont="1" applyFill="1" applyBorder="1" applyAlignment="1">
      <alignment horizontal="left" vertical="center" wrapText="1"/>
      <protection/>
    </xf>
    <xf numFmtId="177" fontId="5" fillId="0" borderId="10" xfId="120" applyNumberFormat="1" applyFont="1" applyFill="1" applyBorder="1" applyAlignment="1" applyProtection="1">
      <alignment horizontal="left" vertical="center" wrapText="1"/>
      <protection locked="0"/>
    </xf>
    <xf numFmtId="177" fontId="9" fillId="0" borderId="10" xfId="120" applyNumberFormat="1" applyFont="1" applyFill="1" applyBorder="1" applyAlignment="1" applyProtection="1">
      <alignment horizontal="center" vertical="center" wrapText="1"/>
      <protection locked="0"/>
    </xf>
    <xf numFmtId="177" fontId="12" fillId="0" borderId="10" xfId="120" applyNumberFormat="1" applyFont="1" applyFill="1" applyBorder="1" applyAlignment="1" applyProtection="1">
      <alignment horizontal="center" vertical="center" wrapText="1"/>
      <protection locked="0"/>
    </xf>
    <xf numFmtId="178" fontId="5" fillId="0" borderId="10" xfId="0" applyNumberFormat="1" applyFont="1" applyFill="1" applyBorder="1" applyAlignment="1">
      <alignment horizontal="center" vertical="center" shrinkToFit="1"/>
    </xf>
    <xf numFmtId="0" fontId="9" fillId="0" borderId="10" xfId="133" applyNumberFormat="1" applyFont="1" applyFill="1" applyBorder="1" applyAlignment="1">
      <alignment horizontal="center" vertical="center" wrapText="1"/>
      <protection/>
    </xf>
    <xf numFmtId="0" fontId="9" fillId="0" borderId="10" xfId="133"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177" fontId="5" fillId="0" borderId="10" xfId="120" applyNumberFormat="1" applyFont="1" applyFill="1" applyBorder="1" applyAlignment="1">
      <alignment vertical="center" wrapText="1"/>
      <protection/>
    </xf>
    <xf numFmtId="27" fontId="5" fillId="0" borderId="10" xfId="0" applyNumberFormat="1" applyFont="1" applyFill="1" applyBorder="1" applyAlignment="1">
      <alignment vertical="center"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5" fillId="0" borderId="10" xfId="120" applyFont="1" applyFill="1" applyBorder="1" applyAlignment="1">
      <alignment vertical="center" wrapText="1"/>
      <protection/>
    </xf>
    <xf numFmtId="177" fontId="5" fillId="0" borderId="10" xfId="0" applyNumberFormat="1" applyFont="1" applyFill="1" applyBorder="1" applyAlignment="1">
      <alignment vertical="center"/>
    </xf>
    <xf numFmtId="181" fontId="5" fillId="0" borderId="10" xfId="120" applyNumberFormat="1" applyFont="1" applyFill="1" applyBorder="1" applyAlignment="1">
      <alignment horizontal="center" vertical="center" wrapText="1"/>
      <protection/>
    </xf>
    <xf numFmtId="0" fontId="5" fillId="0" borderId="10" xfId="150" applyFont="1" applyFill="1" applyBorder="1" applyAlignment="1">
      <alignment vertical="center" wrapText="1"/>
      <protection/>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vertical="center"/>
    </xf>
    <xf numFmtId="49" fontId="5" fillId="0" borderId="10" xfId="0" applyNumberFormat="1" applyFont="1" applyFill="1" applyBorder="1" applyAlignment="1">
      <alignment vertical="center"/>
    </xf>
    <xf numFmtId="177" fontId="5" fillId="0" borderId="10" xfId="120" applyNumberFormat="1" applyFont="1" applyFill="1" applyBorder="1" applyAlignment="1" applyProtection="1">
      <alignment horizontal="center" vertical="center" wrapText="1"/>
      <protection locked="0"/>
    </xf>
    <xf numFmtId="0" fontId="9" fillId="0" borderId="10" xfId="133" applyNumberFormat="1" applyFont="1" applyFill="1" applyBorder="1" applyAlignment="1">
      <alignment vertical="center" wrapText="1"/>
      <protection/>
    </xf>
    <xf numFmtId="0" fontId="9" fillId="0" borderId="0" xfId="0" applyFont="1" applyFill="1" applyAlignment="1">
      <alignment horizontal="center" vertical="center" wrapText="1"/>
    </xf>
    <xf numFmtId="0" fontId="5" fillId="0" borderId="0" xfId="0" applyFont="1" applyFill="1" applyBorder="1" applyAlignment="1">
      <alignment vertical="center"/>
    </xf>
    <xf numFmtId="0" fontId="5" fillId="0" borderId="10" xfId="127" applyNumberFormat="1" applyFont="1" applyFill="1" applyBorder="1" applyAlignment="1">
      <alignment horizontal="center" vertical="center" wrapText="1"/>
      <protection/>
    </xf>
    <xf numFmtId="49" fontId="5" fillId="0" borderId="10" xfId="134" applyNumberFormat="1" applyFont="1" applyFill="1" applyBorder="1" applyAlignment="1">
      <alignment horizontal="center" vertical="center" wrapText="1"/>
      <protection/>
    </xf>
    <xf numFmtId="0" fontId="5" fillId="0" borderId="0" xfId="0" applyFont="1" applyFill="1" applyBorder="1" applyAlignment="1">
      <alignment horizontal="left" vertical="center" wrapText="1"/>
    </xf>
    <xf numFmtId="0" fontId="5" fillId="0" borderId="10" xfId="134" applyNumberFormat="1" applyFont="1" applyFill="1" applyBorder="1" applyAlignment="1">
      <alignment vertical="center" wrapText="1"/>
      <protection/>
    </xf>
    <xf numFmtId="0" fontId="5" fillId="0" borderId="10" xfId="134" applyNumberFormat="1" applyFont="1" applyFill="1" applyBorder="1" applyAlignment="1">
      <alignment horizontal="center" vertical="center" wrapText="1"/>
      <protection/>
    </xf>
    <xf numFmtId="0" fontId="5" fillId="0" borderId="0" xfId="87" applyFont="1" applyFill="1" applyAlignment="1">
      <alignment horizontal="center" vertical="center" wrapText="1"/>
      <protection/>
    </xf>
    <xf numFmtId="178" fontId="5"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1" fillId="0" borderId="0" xfId="0" applyFont="1" applyFill="1" applyAlignment="1">
      <alignment horizontal="center" vertical="center"/>
    </xf>
    <xf numFmtId="0" fontId="13"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24" borderId="0" xfId="0" applyFont="1" applyFill="1" applyAlignment="1">
      <alignment horizontal="center" vertical="center" wrapText="1"/>
    </xf>
    <xf numFmtId="0" fontId="7"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5" fillId="25" borderId="0" xfId="0" applyFont="1" applyFill="1" applyAlignment="1">
      <alignment vertical="center"/>
    </xf>
    <xf numFmtId="0" fontId="5" fillId="26" borderId="0" xfId="0" applyFont="1" applyFill="1" applyAlignment="1">
      <alignment vertical="center"/>
    </xf>
    <xf numFmtId="0" fontId="12" fillId="0" borderId="0" xfId="0" applyFont="1" applyFill="1" applyAlignment="1">
      <alignment vertical="center"/>
    </xf>
    <xf numFmtId="0" fontId="4" fillId="0" borderId="0" xfId="0" applyFont="1" applyFill="1" applyAlignment="1">
      <alignment vertical="center"/>
    </xf>
    <xf numFmtId="181" fontId="5" fillId="0" borderId="0" xfId="0" applyNumberFormat="1" applyFont="1" applyFill="1" applyAlignment="1">
      <alignment horizontal="center" vertical="center" wrapText="1"/>
    </xf>
    <xf numFmtId="0" fontId="5" fillId="4" borderId="0" xfId="0" applyFont="1" applyFill="1" applyBorder="1" applyAlignment="1">
      <alignment horizontal="center" vertical="center" wrapText="1"/>
    </xf>
    <xf numFmtId="0" fontId="5" fillId="3" borderId="0" xfId="0" applyFont="1" applyFill="1" applyAlignment="1">
      <alignment vertical="center"/>
    </xf>
    <xf numFmtId="0" fontId="0" fillId="0" borderId="0" xfId="0" applyFont="1" applyFill="1" applyAlignment="1">
      <alignment horizontal="left" vertical="center"/>
    </xf>
    <xf numFmtId="49" fontId="0" fillId="0" borderId="0" xfId="0" applyNumberFormat="1" applyFont="1" applyFill="1" applyAlignment="1">
      <alignment vertical="center"/>
    </xf>
    <xf numFmtId="49" fontId="0" fillId="0" borderId="0" xfId="0" applyNumberFormat="1" applyFont="1" applyFill="1" applyAlignment="1">
      <alignment horizontal="center" vertical="center"/>
    </xf>
    <xf numFmtId="0" fontId="0" fillId="0" borderId="0" xfId="81" applyFont="1" applyFill="1" applyAlignment="1">
      <alignment horizontal="center" vertical="center"/>
      <protection/>
    </xf>
    <xf numFmtId="0" fontId="0" fillId="0" borderId="0" xfId="81" applyFont="1" applyFill="1" applyAlignment="1">
      <alignment horizontal="left" vertical="center"/>
      <protection/>
    </xf>
    <xf numFmtId="0" fontId="10" fillId="0" borderId="0" xfId="81" applyFont="1" applyFill="1" applyAlignment="1">
      <alignment horizontal="center" vertical="center"/>
      <protection/>
    </xf>
    <xf numFmtId="0" fontId="14" fillId="0" borderId="0" xfId="81" applyFont="1" applyFill="1" applyBorder="1" applyAlignment="1">
      <alignment horizontal="center" vertical="center"/>
      <protection/>
    </xf>
    <xf numFmtId="0" fontId="14" fillId="0" borderId="0" xfId="81" applyFont="1" applyFill="1" applyBorder="1" applyAlignment="1">
      <alignment horizontal="left" vertical="center"/>
      <protection/>
    </xf>
    <xf numFmtId="0" fontId="14" fillId="0" borderId="0" xfId="81" applyFont="1" applyFill="1" applyAlignment="1">
      <alignment horizontal="left" vertical="center"/>
      <protection/>
    </xf>
    <xf numFmtId="0" fontId="14" fillId="0" borderId="0" xfId="81" applyFont="1" applyFill="1" applyAlignment="1">
      <alignment horizontal="center" vertical="center"/>
      <protection/>
    </xf>
    <xf numFmtId="0" fontId="11" fillId="0" borderId="0" xfId="81" applyFont="1" applyFill="1" applyBorder="1" applyAlignment="1">
      <alignment horizontal="center" vertical="center"/>
      <protection/>
    </xf>
    <xf numFmtId="0" fontId="1" fillId="0" borderId="10" xfId="8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2" fillId="0" borderId="10" xfId="81" applyFont="1" applyFill="1" applyBorder="1" applyAlignment="1">
      <alignment horizontal="center" vertical="center" wrapText="1"/>
      <protection/>
    </xf>
    <xf numFmtId="0" fontId="13" fillId="0" borderId="10" xfId="81" applyFont="1" applyFill="1" applyBorder="1" applyAlignment="1">
      <alignment horizontal="left" vertical="center" wrapText="1"/>
      <protection/>
    </xf>
    <xf numFmtId="0" fontId="13" fillId="0" borderId="10" xfId="81" applyFont="1" applyFill="1" applyBorder="1" applyAlignment="1">
      <alignment horizontal="center" vertical="center" wrapText="1"/>
      <protection/>
    </xf>
    <xf numFmtId="178" fontId="13" fillId="0" borderId="10" xfId="81" applyNumberFormat="1" applyFont="1" applyFill="1" applyBorder="1" applyAlignment="1">
      <alignment horizontal="center" vertical="center" wrapText="1"/>
      <protection/>
    </xf>
    <xf numFmtId="0" fontId="5" fillId="0" borderId="10" xfId="103" applyFont="1" applyFill="1" applyBorder="1" applyAlignment="1">
      <alignment horizontal="left" vertical="center" wrapText="1"/>
      <protection/>
    </xf>
    <xf numFmtId="0" fontId="5" fillId="0" borderId="10" xfId="103" applyFont="1" applyFill="1" applyBorder="1" applyAlignment="1">
      <alignment horizontal="center" vertical="center" wrapText="1"/>
      <protection/>
    </xf>
    <xf numFmtId="0" fontId="9" fillId="0" borderId="10" xfId="103" applyFont="1" applyFill="1" applyBorder="1" applyAlignment="1">
      <alignment horizontal="center" vertical="center" wrapText="1"/>
      <protection/>
    </xf>
    <xf numFmtId="178" fontId="3" fillId="0" borderId="10" xfId="81" applyNumberFormat="1" applyFont="1" applyFill="1" applyBorder="1" applyAlignment="1">
      <alignment horizontal="center" vertical="center" wrapText="1"/>
      <protection/>
    </xf>
    <xf numFmtId="0" fontId="5" fillId="0" borderId="10" xfId="81" applyNumberFormat="1" applyFont="1" applyFill="1" applyBorder="1" applyAlignment="1">
      <alignment horizontal="center" vertical="center" wrapText="1"/>
      <protection/>
    </xf>
    <xf numFmtId="179" fontId="5" fillId="0" borderId="10" xfId="0" applyNumberFormat="1" applyFont="1" applyFill="1" applyBorder="1" applyAlignment="1">
      <alignment horizontal="center" vertical="center" shrinkToFit="1"/>
    </xf>
    <xf numFmtId="1" fontId="5" fillId="0" borderId="10" xfId="81" applyNumberFormat="1" applyFont="1" applyFill="1" applyBorder="1" applyAlignment="1">
      <alignment horizontal="center" vertical="center" wrapText="1"/>
      <protection/>
    </xf>
    <xf numFmtId="0" fontId="5" fillId="0" borderId="10" xfId="120" applyNumberFormat="1"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5" fillId="0" borderId="10" xfId="93" applyFont="1" applyFill="1" applyBorder="1" applyAlignment="1">
      <alignment horizontal="left" vertical="center" wrapText="1"/>
      <protection/>
    </xf>
    <xf numFmtId="0" fontId="1" fillId="0" borderId="10" xfId="133" applyNumberFormat="1" applyFont="1" applyFill="1" applyBorder="1" applyAlignment="1">
      <alignment horizontal="center" vertical="center" wrapText="1"/>
      <protection/>
    </xf>
    <xf numFmtId="0" fontId="1" fillId="0" borderId="10" xfId="133" applyNumberFormat="1" applyFont="1" applyFill="1" applyBorder="1" applyAlignment="1">
      <alignment horizontal="left" vertical="center" wrapText="1"/>
      <protection/>
    </xf>
    <xf numFmtId="0" fontId="1" fillId="0" borderId="10" xfId="81" applyFont="1" applyFill="1" applyBorder="1" applyAlignment="1">
      <alignment horizontal="left" vertical="center" wrapText="1"/>
      <protection/>
    </xf>
    <xf numFmtId="178" fontId="1" fillId="0" borderId="10" xfId="81" applyNumberFormat="1" applyFont="1" applyFill="1" applyBorder="1" applyAlignment="1">
      <alignment horizontal="center" vertical="center" wrapText="1"/>
      <protection/>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49" fontId="5" fillId="0" borderId="10" xfId="120" applyNumberFormat="1" applyFont="1" applyFill="1" applyBorder="1" applyAlignment="1">
      <alignment horizontal="center" vertical="center" wrapText="1"/>
      <protection/>
    </xf>
    <xf numFmtId="178" fontId="0" fillId="0" borderId="10" xfId="0" applyNumberFormat="1" applyFont="1" applyFill="1" applyBorder="1" applyAlignment="1">
      <alignment horizontal="center" vertical="center"/>
    </xf>
    <xf numFmtId="0" fontId="5" fillId="0" borderId="10" xfId="131" applyFont="1" applyFill="1" applyBorder="1" applyAlignment="1">
      <alignment horizontal="left" vertical="center" wrapText="1"/>
      <protection/>
    </xf>
    <xf numFmtId="0" fontId="5" fillId="0" borderId="10" xfId="29" applyFont="1" applyFill="1" applyBorder="1" applyAlignment="1">
      <alignment horizontal="left" vertical="center" wrapText="1"/>
      <protection/>
    </xf>
    <xf numFmtId="178" fontId="5" fillId="0" borderId="10" xfId="126" applyNumberFormat="1" applyFont="1" applyFill="1" applyBorder="1" applyAlignment="1">
      <alignment horizontal="left" vertical="center" wrapText="1"/>
      <protection/>
    </xf>
    <xf numFmtId="0" fontId="5" fillId="0" borderId="10" xfId="111" applyNumberFormat="1" applyFont="1" applyFill="1" applyBorder="1" applyAlignment="1">
      <alignment horizontal="left" vertical="center" wrapText="1"/>
      <protection/>
    </xf>
    <xf numFmtId="178" fontId="5" fillId="0" borderId="10" xfId="120" applyNumberFormat="1" applyFont="1" applyFill="1" applyBorder="1" applyAlignment="1">
      <alignment horizontal="center" vertical="center" wrapText="1"/>
      <protection/>
    </xf>
    <xf numFmtId="49" fontId="5" fillId="0" borderId="10" xfId="137" applyNumberFormat="1" applyFont="1" applyFill="1" applyBorder="1" applyAlignment="1">
      <alignment horizontal="center" vertical="center" wrapText="1"/>
      <protection/>
    </xf>
    <xf numFmtId="49" fontId="0" fillId="0" borderId="0" xfId="81" applyNumberFormat="1" applyFont="1" applyFill="1" applyAlignment="1">
      <alignment vertical="center"/>
      <protection/>
    </xf>
    <xf numFmtId="49" fontId="0" fillId="0" borderId="0" xfId="81" applyNumberFormat="1" applyFont="1" applyFill="1" applyAlignment="1">
      <alignment horizontal="center" vertical="center"/>
      <protection/>
    </xf>
    <xf numFmtId="0" fontId="11" fillId="0" borderId="0" xfId="81" applyFont="1" applyFill="1" applyBorder="1" applyAlignment="1">
      <alignment horizontal="left" vertical="center"/>
      <protection/>
    </xf>
    <xf numFmtId="0" fontId="11" fillId="0" borderId="0" xfId="81" applyFont="1" applyFill="1" applyAlignment="1">
      <alignment horizontal="center" vertical="center"/>
      <protection/>
    </xf>
    <xf numFmtId="49" fontId="1" fillId="0" borderId="10" xfId="81" applyNumberFormat="1" applyFont="1" applyFill="1" applyBorder="1" applyAlignment="1">
      <alignment horizontal="center" vertical="center" wrapText="1"/>
      <protection/>
    </xf>
    <xf numFmtId="0" fontId="15" fillId="0" borderId="0" xfId="81" applyFont="1" applyFill="1" applyAlignment="1">
      <alignment horizontal="center" vertical="center" wrapText="1"/>
      <protection/>
    </xf>
    <xf numFmtId="0" fontId="13" fillId="0" borderId="10" xfId="81" applyFont="1" applyFill="1" applyBorder="1" applyAlignment="1">
      <alignment vertical="center" wrapText="1"/>
      <protection/>
    </xf>
    <xf numFmtId="0" fontId="12" fillId="0" borderId="0" xfId="0" applyFont="1" applyFill="1" applyAlignment="1">
      <alignment horizontal="center" vertical="center"/>
    </xf>
    <xf numFmtId="49" fontId="4" fillId="0" borderId="10" xfId="81" applyNumberFormat="1" applyFont="1" applyFill="1" applyBorder="1" applyAlignment="1">
      <alignment vertical="center" wrapText="1"/>
      <protection/>
    </xf>
    <xf numFmtId="0" fontId="5" fillId="0" borderId="10" xfId="103" applyFont="1" applyFill="1" applyBorder="1" applyAlignment="1">
      <alignment vertical="center" wrapText="1"/>
      <protection/>
    </xf>
    <xf numFmtId="0" fontId="3" fillId="0" borderId="0" xfId="81" applyFont="1" applyFill="1" applyAlignment="1">
      <alignment horizontal="center" vertical="center" wrapText="1"/>
      <protection/>
    </xf>
    <xf numFmtId="49" fontId="4" fillId="0" borderId="10" xfId="81" applyNumberFormat="1" applyFont="1" applyFill="1" applyBorder="1" applyAlignment="1">
      <alignment horizontal="center" vertical="center" wrapText="1"/>
      <protection/>
    </xf>
    <xf numFmtId="0" fontId="4" fillId="0" borderId="0" xfId="81" applyFont="1" applyFill="1" applyAlignment="1">
      <alignment horizontal="center" vertical="center" wrapText="1"/>
      <protection/>
    </xf>
    <xf numFmtId="0" fontId="2" fillId="0" borderId="0" xfId="81" applyFont="1" applyFill="1" applyAlignment="1">
      <alignment horizontal="center" vertical="center" wrapText="1"/>
      <protection/>
    </xf>
    <xf numFmtId="49" fontId="5" fillId="0" borderId="0" xfId="81" applyNumberFormat="1" applyFont="1" applyFill="1" applyAlignment="1">
      <alignment horizontal="center" vertical="center" wrapText="1"/>
      <protection/>
    </xf>
    <xf numFmtId="49"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wrapText="1"/>
    </xf>
    <xf numFmtId="0" fontId="9" fillId="0" borderId="0" xfId="0" applyFont="1" applyFill="1" applyAlignment="1">
      <alignment horizontal="center" vertical="center"/>
    </xf>
    <xf numFmtId="49" fontId="1" fillId="0" borderId="10" xfId="81" applyNumberFormat="1" applyFont="1" applyFill="1" applyBorder="1" applyAlignment="1">
      <alignment vertical="center" wrapText="1"/>
      <protection/>
    </xf>
    <xf numFmtId="0" fontId="1" fillId="0" borderId="0" xfId="81" applyFont="1" applyFill="1" applyAlignment="1">
      <alignment horizontal="center" vertical="center" wrapText="1"/>
      <protection/>
    </xf>
    <xf numFmtId="49" fontId="0" fillId="0" borderId="10" xfId="0" applyNumberFormat="1" applyFont="1" applyFill="1" applyBorder="1" applyAlignment="1">
      <alignment vertical="center"/>
    </xf>
    <xf numFmtId="49" fontId="0" fillId="0" borderId="10" xfId="0" applyNumberFormat="1" applyFont="1" applyFill="1" applyBorder="1" applyAlignment="1">
      <alignment horizontal="center" vertical="center"/>
    </xf>
    <xf numFmtId="0" fontId="5" fillId="0" borderId="0" xfId="0" applyFont="1" applyFill="1" applyAlignment="1">
      <alignment wrapText="1"/>
    </xf>
    <xf numFmtId="0" fontId="1" fillId="0" borderId="0" xfId="0" applyFont="1" applyFill="1" applyAlignment="1">
      <alignment vertical="center"/>
    </xf>
    <xf numFmtId="178" fontId="5" fillId="0" borderId="10" xfId="137" applyNumberFormat="1" applyFont="1" applyFill="1" applyBorder="1" applyAlignment="1">
      <alignment horizontal="center" vertical="center" wrapText="1"/>
      <protection/>
    </xf>
    <xf numFmtId="0" fontId="5" fillId="0" borderId="10" xfId="113" applyFont="1" applyFill="1" applyBorder="1" applyAlignment="1">
      <alignment horizontal="left" vertical="center" wrapText="1"/>
      <protection/>
    </xf>
    <xf numFmtId="0" fontId="5" fillId="0" borderId="10" xfId="113" applyFont="1" applyFill="1" applyBorder="1" applyAlignment="1">
      <alignment horizontal="center" vertical="center" wrapText="1"/>
      <protection/>
    </xf>
    <xf numFmtId="178" fontId="5" fillId="0" borderId="10" xfId="0" applyNumberFormat="1" applyFont="1" applyFill="1" applyBorder="1" applyAlignment="1">
      <alignment horizontal="center" vertical="center"/>
    </xf>
    <xf numFmtId="0" fontId="5" fillId="0" borderId="10" xfId="104" applyFont="1" applyFill="1" applyBorder="1" applyAlignment="1">
      <alignment horizontal="center" vertical="center" wrapText="1"/>
      <protection/>
    </xf>
    <xf numFmtId="178" fontId="5" fillId="0" borderId="10" xfId="104" applyNumberFormat="1" applyFont="1" applyFill="1" applyBorder="1" applyAlignment="1">
      <alignment horizontal="center" vertical="center" wrapText="1"/>
      <protection/>
    </xf>
    <xf numFmtId="178" fontId="4" fillId="0" borderId="10" xfId="133" applyNumberFormat="1" applyFont="1" applyFill="1" applyBorder="1" applyAlignment="1">
      <alignment horizontal="center" vertical="center" wrapText="1"/>
      <protection/>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178" fontId="12" fillId="0" borderId="10"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12" fillId="0" borderId="10" xfId="120" applyFont="1" applyFill="1" applyBorder="1" applyAlignment="1">
      <alignment horizontal="left" vertical="center" wrapText="1"/>
      <protection/>
    </xf>
    <xf numFmtId="182"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183" fontId="5" fillId="0" borderId="10" xfId="120" applyNumberFormat="1" applyFont="1" applyFill="1" applyBorder="1" applyAlignment="1">
      <alignment horizontal="left" vertical="center" wrapText="1"/>
      <protection/>
    </xf>
    <xf numFmtId="1" fontId="0" fillId="0" borderId="10" xfId="0" applyNumberFormat="1" applyFont="1" applyFill="1" applyBorder="1" applyAlignment="1">
      <alignment horizontal="center" vertical="center"/>
    </xf>
    <xf numFmtId="184" fontId="5" fillId="0" borderId="10" xfId="0" applyNumberFormat="1" applyFont="1" applyFill="1" applyBorder="1" applyAlignment="1">
      <alignment horizontal="center" vertical="center" wrapText="1"/>
    </xf>
    <xf numFmtId="0" fontId="4" fillId="0" borderId="10" xfId="120" applyFont="1" applyFill="1" applyBorder="1" applyAlignment="1">
      <alignment horizontal="left" vertical="center" wrapText="1"/>
      <protection/>
    </xf>
    <xf numFmtId="182"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7" fontId="4" fillId="0" borderId="10" xfId="120"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177" fontId="5" fillId="0" borderId="10" xfId="0" applyNumberFormat="1" applyFont="1" applyFill="1" applyBorder="1" applyAlignment="1">
      <alignment horizontal="center" vertical="center" shrinkToFit="1"/>
    </xf>
    <xf numFmtId="181" fontId="5" fillId="0" borderId="10" xfId="0" applyNumberFormat="1" applyFont="1" applyFill="1" applyBorder="1" applyAlignment="1">
      <alignment horizontal="left" vertical="center" wrapText="1"/>
    </xf>
    <xf numFmtId="181" fontId="5" fillId="0" borderId="10" xfId="0" applyNumberFormat="1" applyFont="1" applyFill="1" applyBorder="1" applyAlignment="1" applyProtection="1">
      <alignment horizontal="left" vertical="center" wrapText="1"/>
      <protection locked="0"/>
    </xf>
    <xf numFmtId="177" fontId="5" fillId="0" borderId="10" xfId="150" applyNumberFormat="1" applyFont="1" applyFill="1" applyBorder="1" applyAlignment="1">
      <alignment horizontal="center" vertical="center" wrapText="1"/>
      <protection/>
    </xf>
    <xf numFmtId="177" fontId="5" fillId="0" borderId="10" xfId="127" applyNumberFormat="1" applyFont="1" applyFill="1" applyBorder="1" applyAlignment="1">
      <alignment horizontal="center" vertical="center" wrapText="1"/>
      <protection/>
    </xf>
    <xf numFmtId="0" fontId="5" fillId="0" borderId="10" xfId="110" applyNumberFormat="1" applyFont="1" applyFill="1" applyBorder="1" applyAlignment="1">
      <alignment vertical="center" wrapText="1"/>
      <protection/>
    </xf>
    <xf numFmtId="0" fontId="5" fillId="0" borderId="10" xfId="109" applyNumberFormat="1" applyFont="1" applyFill="1" applyBorder="1" applyAlignment="1">
      <alignment vertical="center" wrapText="1"/>
      <protection/>
    </xf>
    <xf numFmtId="178" fontId="9" fillId="0" borderId="10" xfId="0" applyNumberFormat="1" applyFont="1" applyFill="1" applyBorder="1" applyAlignment="1">
      <alignment horizontal="center" vertical="center"/>
    </xf>
    <xf numFmtId="177" fontId="12" fillId="0" borderId="10" xfId="120" applyNumberFormat="1" applyFont="1" applyFill="1" applyBorder="1" applyAlignment="1">
      <alignment horizontal="center" vertical="center" wrapText="1"/>
      <protection/>
    </xf>
    <xf numFmtId="0" fontId="5" fillId="0" borderId="10" xfId="53" applyNumberFormat="1" applyFont="1" applyFill="1" applyBorder="1" applyAlignment="1">
      <alignment horizontal="left" vertical="center" wrapText="1"/>
      <protection/>
    </xf>
    <xf numFmtId="0" fontId="5" fillId="0" borderId="10" xfId="119" applyFont="1" applyFill="1" applyBorder="1" applyAlignment="1">
      <alignment horizontal="left" vertical="center" wrapText="1"/>
      <protection/>
    </xf>
    <xf numFmtId="0" fontId="5" fillId="0" borderId="10" xfId="0" applyFont="1" applyFill="1" applyBorder="1" applyAlignment="1">
      <alignment horizontal="left" vertical="center"/>
    </xf>
    <xf numFmtId="177" fontId="5" fillId="0" borderId="10" xfId="137" applyNumberFormat="1" applyFont="1" applyFill="1" applyBorder="1" applyAlignment="1">
      <alignment horizontal="center" vertical="center" wrapText="1"/>
      <protection/>
    </xf>
    <xf numFmtId="0" fontId="5" fillId="0" borderId="10" xfId="76" applyNumberFormat="1" applyFont="1" applyFill="1" applyBorder="1" applyAlignment="1">
      <alignment horizontal="left" vertical="center" wrapText="1"/>
      <protection/>
    </xf>
    <xf numFmtId="0" fontId="5" fillId="0" borderId="10" xfId="76" applyNumberFormat="1" applyFont="1" applyFill="1" applyBorder="1" applyAlignment="1">
      <alignment horizontal="center" vertical="center" wrapText="1"/>
      <protection/>
    </xf>
    <xf numFmtId="178" fontId="5" fillId="0" borderId="10" xfId="53" applyNumberFormat="1" applyFont="1" applyFill="1" applyBorder="1" applyAlignment="1">
      <alignment horizontal="center" vertical="center" wrapText="1"/>
      <protection/>
    </xf>
    <xf numFmtId="49" fontId="5" fillId="0" borderId="10" xfId="76" applyNumberFormat="1" applyFont="1" applyFill="1" applyBorder="1" applyAlignment="1">
      <alignment horizontal="center" vertical="center" wrapText="1"/>
      <protection/>
    </xf>
    <xf numFmtId="177" fontId="0" fillId="0" borderId="10" xfId="0" applyNumberFormat="1" applyFont="1" applyFill="1" applyBorder="1" applyAlignment="1">
      <alignment horizontal="center" vertical="center"/>
    </xf>
    <xf numFmtId="0" fontId="5" fillId="0" borderId="10" xfId="113" applyFont="1" applyFill="1" applyBorder="1" applyAlignment="1">
      <alignment vertical="center" wrapText="1"/>
      <protection/>
    </xf>
    <xf numFmtId="49" fontId="8" fillId="0" borderId="10" xfId="0" applyNumberFormat="1" applyFont="1" applyFill="1" applyBorder="1" applyAlignment="1">
      <alignment vertical="center"/>
    </xf>
    <xf numFmtId="49" fontId="8" fillId="0" borderId="10" xfId="0" applyNumberFormat="1" applyFont="1" applyFill="1" applyBorder="1" applyAlignment="1">
      <alignment horizontal="center" vertical="center"/>
    </xf>
    <xf numFmtId="0" fontId="8" fillId="0" borderId="0" xfId="0" applyFont="1" applyFill="1" applyAlignment="1">
      <alignment horizontal="center" vertical="center"/>
    </xf>
    <xf numFmtId="0" fontId="12" fillId="0" borderId="10" xfId="0" applyFont="1" applyFill="1" applyBorder="1" applyAlignment="1">
      <alignment vertical="center" wrapText="1"/>
    </xf>
    <xf numFmtId="0" fontId="4" fillId="0" borderId="10" xfId="0" applyFont="1" applyFill="1" applyBorder="1" applyAlignment="1">
      <alignment vertical="center" wrapText="1"/>
    </xf>
    <xf numFmtId="49" fontId="5" fillId="0" borderId="10" xfId="120" applyNumberFormat="1" applyFont="1" applyFill="1" applyBorder="1" applyAlignment="1">
      <alignment vertical="center" wrapText="1"/>
      <protection/>
    </xf>
    <xf numFmtId="0" fontId="5" fillId="0" borderId="10" xfId="53" applyNumberFormat="1" applyFont="1" applyFill="1" applyBorder="1" applyAlignment="1">
      <alignment horizontal="center" vertical="center" wrapText="1"/>
      <protection/>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xf>
    <xf numFmtId="178" fontId="4" fillId="0" borderId="10" xfId="133" applyNumberFormat="1" applyFont="1" applyFill="1" applyBorder="1" applyAlignment="1">
      <alignment horizontal="left" vertical="center" wrapText="1"/>
      <protection/>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11" fillId="0" borderId="0" xfId="0" applyFont="1" applyFill="1" applyAlignment="1">
      <alignment horizontal="center" vertical="center" wrapText="1"/>
    </xf>
    <xf numFmtId="0" fontId="16" fillId="0" borderId="0" xfId="0" applyFont="1" applyFill="1" applyAlignment="1">
      <alignment horizontal="center" vertical="center" wrapText="1"/>
    </xf>
    <xf numFmtId="176" fontId="5" fillId="0"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17" fillId="0" borderId="0" xfId="0" applyFont="1" applyFill="1" applyAlignment="1">
      <alignment horizontal="center" vertical="center" wrapText="1"/>
    </xf>
    <xf numFmtId="0" fontId="0" fillId="8" borderId="0" xfId="0" applyFont="1" applyFill="1" applyAlignment="1">
      <alignment vertical="center"/>
    </xf>
    <xf numFmtId="0" fontId="7" fillId="25"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176" fontId="18" fillId="0" borderId="0" xfId="0" applyNumberFormat="1" applyFont="1" applyFill="1" applyAlignment="1">
      <alignment horizontal="center" vertical="center" wrapText="1"/>
    </xf>
    <xf numFmtId="176" fontId="7" fillId="0" borderId="0" xfId="0" applyNumberFormat="1" applyFont="1" applyFill="1" applyAlignment="1">
      <alignment horizontal="center" vertical="center" wrapText="1"/>
    </xf>
    <xf numFmtId="0" fontId="19" fillId="0" borderId="0" xfId="0" applyFont="1" applyFill="1" applyAlignment="1">
      <alignment horizontal="center" vertical="center"/>
    </xf>
    <xf numFmtId="177" fontId="5" fillId="0" borderId="0" xfId="0" applyNumberFormat="1" applyFont="1" applyFill="1" applyAlignment="1">
      <alignment vertical="center"/>
    </xf>
    <xf numFmtId="0" fontId="5" fillId="25" borderId="0" xfId="0" applyFont="1" applyFill="1" applyAlignment="1">
      <alignment horizontal="center" vertical="center" wrapText="1"/>
    </xf>
    <xf numFmtId="178" fontId="11" fillId="0" borderId="0" xfId="0" applyNumberFormat="1" applyFont="1" applyFill="1" applyAlignment="1">
      <alignment horizontal="center" vertical="center" wrapText="1"/>
    </xf>
    <xf numFmtId="0" fontId="11" fillId="0" borderId="0" xfId="0" applyFont="1" applyFill="1" applyAlignment="1">
      <alignment horizontal="left" vertical="center" wrapText="1"/>
    </xf>
    <xf numFmtId="49" fontId="11" fillId="0" borderId="0" xfId="0" applyNumberFormat="1" applyFont="1" applyFill="1" applyAlignment="1">
      <alignment vertical="center" wrapText="1"/>
    </xf>
    <xf numFmtId="49" fontId="11" fillId="0" borderId="0" xfId="0" applyNumberFormat="1" applyFont="1" applyFill="1" applyAlignment="1">
      <alignment horizontal="center" vertical="center" wrapText="1"/>
    </xf>
    <xf numFmtId="178" fontId="0" fillId="0" borderId="0" xfId="81" applyNumberFormat="1" applyFont="1" applyFill="1" applyAlignment="1">
      <alignment horizontal="center" vertical="center"/>
      <protection/>
    </xf>
    <xf numFmtId="178" fontId="10" fillId="0" borderId="0" xfId="81" applyNumberFormat="1" applyFont="1" applyFill="1" applyAlignment="1">
      <alignment horizontal="center" vertical="center" wrapText="1"/>
      <protection/>
    </xf>
    <xf numFmtId="178" fontId="10" fillId="0" borderId="0" xfId="81" applyNumberFormat="1" applyFont="1" applyFill="1" applyAlignment="1">
      <alignment horizontal="left" vertical="center" wrapText="1"/>
      <protection/>
    </xf>
    <xf numFmtId="178" fontId="14" fillId="0" borderId="0" xfId="81" applyNumberFormat="1" applyFont="1" applyFill="1" applyBorder="1" applyAlignment="1">
      <alignment horizontal="center" vertical="center" wrapText="1"/>
      <protection/>
    </xf>
    <xf numFmtId="0" fontId="14" fillId="0" borderId="0" xfId="81" applyFont="1" applyFill="1" applyBorder="1" applyAlignment="1">
      <alignment horizontal="left" vertical="center" wrapText="1"/>
      <protection/>
    </xf>
    <xf numFmtId="0" fontId="14" fillId="0" borderId="0" xfId="81" applyFont="1" applyFill="1" applyBorder="1" applyAlignment="1">
      <alignment horizontal="center" vertical="center" wrapText="1"/>
      <protection/>
    </xf>
    <xf numFmtId="178" fontId="0" fillId="0" borderId="10" xfId="81" applyNumberFormat="1" applyFont="1" applyFill="1" applyBorder="1" applyAlignment="1">
      <alignment horizontal="center" vertical="center" wrapText="1"/>
      <protection/>
    </xf>
    <xf numFmtId="0" fontId="11" fillId="0" borderId="10" xfId="81" applyFont="1" applyFill="1" applyBorder="1" applyAlignment="1">
      <alignment horizontal="center" vertical="center" wrapText="1"/>
      <protection/>
    </xf>
    <xf numFmtId="0" fontId="20" fillId="0" borderId="10" xfId="0" applyFont="1" applyFill="1" applyBorder="1" applyAlignment="1">
      <alignment horizontal="center" vertical="center" wrapText="1"/>
    </xf>
    <xf numFmtId="178" fontId="12" fillId="0" borderId="10" xfId="81" applyNumberFormat="1" applyFont="1" applyFill="1" applyBorder="1" applyAlignment="1">
      <alignment horizontal="center" vertical="center" wrapText="1"/>
      <protection/>
    </xf>
    <xf numFmtId="0" fontId="5" fillId="0" borderId="10" xfId="20" applyFont="1" applyFill="1" applyBorder="1" applyAlignment="1">
      <alignment horizontal="center" vertical="center" wrapText="1"/>
      <protection/>
    </xf>
    <xf numFmtId="179" fontId="5" fillId="0" borderId="10" xfId="81" applyNumberFormat="1" applyFont="1" applyFill="1" applyBorder="1" applyAlignment="1">
      <alignment horizontal="center" vertical="center" wrapText="1"/>
      <protection/>
    </xf>
    <xf numFmtId="0" fontId="5" fillId="0" borderId="10" xfId="116" applyFont="1" applyFill="1" applyBorder="1" applyAlignment="1">
      <alignment horizontal="left" vertical="center" wrapText="1"/>
      <protection/>
    </xf>
    <xf numFmtId="0" fontId="5" fillId="0" borderId="10" xfId="117" applyFont="1" applyFill="1" applyBorder="1" applyAlignment="1">
      <alignment horizontal="left" vertical="center" wrapText="1"/>
      <protection/>
    </xf>
    <xf numFmtId="0" fontId="5" fillId="0" borderId="10" xfId="100" applyFont="1" applyFill="1" applyBorder="1" applyAlignment="1">
      <alignment horizontal="center" vertical="center"/>
      <protection/>
    </xf>
    <xf numFmtId="179" fontId="5" fillId="0" borderId="10" xfId="120" applyNumberFormat="1"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178" fontId="1" fillId="0" borderId="10" xfId="133" applyNumberFormat="1" applyFont="1" applyFill="1" applyBorder="1" applyAlignment="1">
      <alignment horizontal="center" vertical="center" wrapText="1"/>
      <protection/>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85" fontId="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9" fontId="5" fillId="0" borderId="10" xfId="125" applyNumberFormat="1" applyFont="1" applyFill="1" applyBorder="1" applyAlignment="1">
      <alignment horizontal="left" vertical="center" wrapText="1"/>
      <protection/>
    </xf>
    <xf numFmtId="0" fontId="5" fillId="0" borderId="10" xfId="101" applyFont="1" applyFill="1" applyBorder="1" applyAlignment="1">
      <alignment horizontal="left" vertical="center" wrapText="1"/>
      <protection/>
    </xf>
    <xf numFmtId="1" fontId="5" fillId="0" borderId="10" xfId="0" applyNumberFormat="1" applyFont="1" applyFill="1" applyBorder="1" applyAlignment="1">
      <alignment horizontal="center" vertical="center" wrapText="1"/>
    </xf>
    <xf numFmtId="49" fontId="0" fillId="0" borderId="10" xfId="81" applyNumberFormat="1" applyFont="1" applyFill="1" applyBorder="1" applyAlignment="1">
      <alignment vertical="center" wrapText="1"/>
      <protection/>
    </xf>
    <xf numFmtId="176" fontId="5" fillId="0" borderId="10" xfId="0" applyNumberFormat="1" applyFont="1" applyFill="1" applyBorder="1" applyAlignment="1">
      <alignment vertical="center" wrapText="1"/>
    </xf>
    <xf numFmtId="27" fontId="5" fillId="0" borderId="10" xfId="150" applyNumberFormat="1" applyFont="1" applyFill="1" applyBorder="1" applyAlignment="1">
      <alignment vertical="center" wrapText="1"/>
      <protection/>
    </xf>
    <xf numFmtId="179" fontId="5" fillId="0" borderId="10" xfId="120" applyNumberFormat="1" applyFont="1" applyFill="1" applyBorder="1" applyAlignment="1">
      <alignment horizontal="center" vertical="center" shrinkToFit="1"/>
      <protection/>
    </xf>
    <xf numFmtId="177" fontId="5" fillId="0" borderId="10" xfId="120" applyNumberFormat="1" applyFont="1" applyFill="1" applyBorder="1" applyAlignment="1">
      <alignment vertical="center" shrinkToFit="1"/>
      <protection/>
    </xf>
    <xf numFmtId="0" fontId="2" fillId="0" borderId="10" xfId="0"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20" fillId="0" borderId="0" xfId="0" applyFont="1" applyFill="1" applyAlignment="1">
      <alignment horizontal="center" vertical="center" wrapText="1"/>
    </xf>
    <xf numFmtId="0" fontId="5" fillId="0" borderId="10" xfId="132" applyFont="1" applyFill="1" applyBorder="1" applyAlignment="1">
      <alignment horizontal="left" vertical="center" wrapText="1"/>
      <protection/>
    </xf>
    <xf numFmtId="0" fontId="5" fillId="0" borderId="10" xfId="137" applyFont="1" applyFill="1" applyBorder="1" applyAlignment="1">
      <alignment horizontal="left" vertical="center" wrapText="1"/>
      <protection/>
    </xf>
    <xf numFmtId="176" fontId="5" fillId="0" borderId="10" xfId="81" applyNumberFormat="1" applyFont="1" applyFill="1" applyBorder="1" applyAlignment="1">
      <alignment horizontal="center" vertical="center" wrapText="1"/>
      <protection/>
    </xf>
    <xf numFmtId="0" fontId="5" fillId="0" borderId="10" xfId="123" applyNumberFormat="1" applyFont="1" applyFill="1" applyBorder="1" applyAlignment="1" applyProtection="1">
      <alignment horizontal="center" vertical="center" wrapText="1"/>
      <protection/>
    </xf>
    <xf numFmtId="0" fontId="5" fillId="0" borderId="10" xfId="0" applyFont="1" applyFill="1" applyBorder="1" applyAlignment="1">
      <alignment horizontal="justify" vertical="center" wrapText="1"/>
    </xf>
    <xf numFmtId="0" fontId="5" fillId="0" borderId="10" xfId="138" applyFont="1" applyFill="1" applyBorder="1" applyAlignment="1">
      <alignment horizontal="left" vertical="center" wrapText="1"/>
      <protection/>
    </xf>
    <xf numFmtId="0" fontId="5" fillId="0" borderId="10" xfId="136" applyNumberFormat="1" applyFont="1" applyFill="1" applyBorder="1" applyAlignment="1">
      <alignment horizontal="left" vertical="center" wrapText="1"/>
      <protection/>
    </xf>
    <xf numFmtId="0" fontId="5" fillId="0" borderId="10" xfId="104" applyFont="1" applyFill="1" applyBorder="1" applyAlignment="1">
      <alignment horizontal="left" vertical="center" wrapText="1"/>
      <protection/>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177" fontId="20" fillId="0" borderId="10"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0" fontId="5" fillId="0" borderId="10" xfId="120" applyNumberFormat="1" applyFont="1" applyFill="1" applyBorder="1" applyAlignment="1">
      <alignment horizontal="left" vertical="center" wrapText="1"/>
      <protection/>
    </xf>
    <xf numFmtId="0" fontId="5" fillId="0" borderId="10" xfId="31" applyFont="1" applyFill="1" applyBorder="1" applyAlignment="1">
      <alignment horizontal="left" vertical="center" wrapText="1"/>
      <protection/>
    </xf>
    <xf numFmtId="0" fontId="5" fillId="0" borderId="10" xfId="112" applyFont="1" applyFill="1" applyBorder="1" applyAlignment="1">
      <alignment horizontal="center" vertical="center" wrapText="1"/>
      <protection/>
    </xf>
    <xf numFmtId="1" fontId="2" fillId="0" borderId="10" xfId="0" applyNumberFormat="1" applyFont="1" applyFill="1" applyBorder="1" applyAlignment="1">
      <alignment horizontal="center" vertical="center" wrapText="1"/>
    </xf>
    <xf numFmtId="177" fontId="11"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left" vertical="center" wrapText="1"/>
      <protection locked="0"/>
    </xf>
    <xf numFmtId="177" fontId="5" fillId="0" borderId="10" xfId="0" applyNumberFormat="1" applyFont="1" applyFill="1" applyBorder="1" applyAlignment="1" applyProtection="1">
      <alignment horizontal="center" vertical="center" wrapText="1"/>
      <protection locked="0"/>
    </xf>
    <xf numFmtId="49" fontId="16" fillId="0" borderId="10" xfId="0" applyNumberFormat="1" applyFont="1" applyFill="1" applyBorder="1" applyAlignment="1">
      <alignment vertical="center" wrapText="1"/>
    </xf>
    <xf numFmtId="49" fontId="16"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 fillId="0" borderId="10" xfId="137" applyNumberFormat="1" applyFont="1" applyFill="1" applyBorder="1" applyAlignment="1">
      <alignment vertical="center" wrapText="1"/>
      <protection/>
    </xf>
    <xf numFmtId="176" fontId="4" fillId="0" borderId="0" xfId="0" applyNumberFormat="1" applyFont="1" applyFill="1" applyAlignment="1" applyProtection="1">
      <alignment horizontal="center" vertical="center" wrapText="1"/>
      <protection locked="0"/>
    </xf>
    <xf numFmtId="179" fontId="5" fillId="0" borderId="10" xfId="81" applyNumberFormat="1" applyFont="1" applyFill="1" applyBorder="1" applyAlignment="1">
      <alignment vertical="center" wrapText="1"/>
      <protection/>
    </xf>
    <xf numFmtId="177" fontId="5" fillId="0" borderId="10" xfId="120" applyNumberFormat="1"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120" applyNumberFormat="1" applyFont="1" applyFill="1" applyBorder="1" applyAlignment="1" applyProtection="1">
      <alignment vertical="center" wrapText="1"/>
      <protection locked="0"/>
    </xf>
    <xf numFmtId="0" fontId="5" fillId="0" borderId="0" xfId="0" applyFont="1" applyFill="1" applyAlignment="1">
      <alignment vertical="center"/>
    </xf>
    <xf numFmtId="49" fontId="5" fillId="0" borderId="10" xfId="130" applyNumberFormat="1" applyFont="1" applyFill="1" applyBorder="1" applyAlignment="1">
      <alignment horizontal="left" vertical="center" wrapText="1"/>
      <protection/>
    </xf>
    <xf numFmtId="49" fontId="5" fillId="0" borderId="10" xfId="150" applyNumberFormat="1" applyFont="1" applyFill="1" applyBorder="1" applyAlignment="1">
      <alignment horizontal="left" vertical="center" wrapText="1"/>
      <protection/>
    </xf>
    <xf numFmtId="0" fontId="20" fillId="0" borderId="10" xfId="0" applyFont="1" applyFill="1" applyBorder="1" applyAlignment="1">
      <alignment horizontal="left" vertical="center" wrapText="1"/>
    </xf>
    <xf numFmtId="0" fontId="5" fillId="0" borderId="10" xfId="124" applyFont="1" applyFill="1" applyBorder="1" applyAlignment="1">
      <alignment horizontal="left" vertical="center" wrapText="1"/>
      <protection/>
    </xf>
    <xf numFmtId="0" fontId="5" fillId="0" borderId="10" xfId="87" applyFont="1" applyFill="1" applyBorder="1" applyAlignment="1">
      <alignment horizontal="center" vertical="center" wrapText="1"/>
      <protection/>
    </xf>
    <xf numFmtId="178" fontId="5" fillId="0" borderId="10" xfId="87" applyNumberFormat="1" applyFont="1" applyFill="1" applyBorder="1" applyAlignment="1">
      <alignment horizontal="center" vertical="center" wrapText="1"/>
      <protection/>
    </xf>
    <xf numFmtId="178" fontId="5" fillId="0" borderId="10" xfId="81" applyNumberFormat="1" applyFont="1" applyFill="1" applyBorder="1" applyAlignment="1">
      <alignment vertical="center" wrapText="1"/>
      <protection/>
    </xf>
    <xf numFmtId="0" fontId="5" fillId="0" borderId="0" xfId="0" applyFont="1" applyFill="1" applyBorder="1" applyAlignment="1">
      <alignment vertical="center" wrapText="1"/>
    </xf>
    <xf numFmtId="0" fontId="0" fillId="0" borderId="0" xfId="0" applyFont="1" applyFill="1" applyBorder="1" applyAlignment="1">
      <alignment vertical="center"/>
    </xf>
    <xf numFmtId="0" fontId="11"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81" applyFont="1" applyFill="1" applyBorder="1" applyAlignment="1">
      <alignment horizontal="center" vertical="center" wrapText="1"/>
      <protection/>
    </xf>
    <xf numFmtId="0" fontId="0" fillId="0" borderId="0" xfId="81" applyFont="1" applyFill="1" applyBorder="1" applyAlignment="1">
      <alignment horizontal="left" vertical="center" wrapText="1"/>
      <protection/>
    </xf>
    <xf numFmtId="0" fontId="0" fillId="0" borderId="0" xfId="81" applyFont="1" applyFill="1" applyBorder="1" applyAlignment="1">
      <alignment horizontal="left" vertical="center"/>
      <protection/>
    </xf>
    <xf numFmtId="0" fontId="0" fillId="0" borderId="0" xfId="81" applyFont="1" applyFill="1" applyBorder="1" applyAlignment="1">
      <alignment horizontal="center" vertical="center"/>
      <protection/>
    </xf>
    <xf numFmtId="0" fontId="11" fillId="0" borderId="0" xfId="81" applyFont="1" applyFill="1" applyBorder="1" applyAlignment="1">
      <alignment horizontal="center" vertical="center" wrapText="1"/>
      <protection/>
    </xf>
    <xf numFmtId="0" fontId="9" fillId="0" borderId="10" xfId="103" applyFont="1" applyFill="1" applyBorder="1" applyAlignment="1">
      <alignment horizontal="left" vertical="center" wrapText="1"/>
      <protection/>
    </xf>
    <xf numFmtId="0" fontId="5" fillId="0" borderId="10" xfId="102" applyFont="1" applyFill="1" applyBorder="1" applyAlignment="1">
      <alignment horizontal="left" vertical="center" wrapText="1"/>
      <protection/>
    </xf>
    <xf numFmtId="178" fontId="5" fillId="0" borderId="10" xfId="127" applyNumberFormat="1" applyFont="1" applyFill="1" applyBorder="1" applyAlignment="1">
      <alignment horizontal="center" vertical="center" wrapText="1"/>
      <protection/>
    </xf>
    <xf numFmtId="0" fontId="5" fillId="0" borderId="10" xfId="121" applyFont="1" applyFill="1" applyBorder="1" applyAlignment="1">
      <alignment horizontal="left" vertical="center" wrapText="1"/>
      <protection/>
    </xf>
    <xf numFmtId="49" fontId="0" fillId="0" borderId="0" xfId="81" applyNumberFormat="1" applyFont="1" applyFill="1" applyBorder="1" applyAlignment="1">
      <alignment horizontal="center" vertical="center" wrapText="1"/>
      <protection/>
    </xf>
    <xf numFmtId="49" fontId="0" fillId="0" borderId="0" xfId="81" applyNumberFormat="1" applyFont="1" applyFill="1" applyBorder="1" applyAlignment="1">
      <alignment vertical="center" wrapText="1"/>
      <protection/>
    </xf>
    <xf numFmtId="0" fontId="11" fillId="0" borderId="0" xfId="81" applyFont="1" applyFill="1" applyBorder="1" applyAlignment="1">
      <alignment horizontal="left" vertical="center" wrapText="1"/>
      <protection/>
    </xf>
    <xf numFmtId="0" fontId="9" fillId="0" borderId="10" xfId="103" applyFont="1" applyFill="1" applyBorder="1" applyAlignment="1">
      <alignment vertical="center" wrapText="1"/>
      <protection/>
    </xf>
    <xf numFmtId="49" fontId="4" fillId="0" borderId="10" xfId="81" applyNumberFormat="1" applyFont="1" applyFill="1" applyBorder="1" applyAlignment="1">
      <alignment horizontal="left" vertical="center" wrapText="1"/>
      <protection/>
    </xf>
    <xf numFmtId="0" fontId="16" fillId="0" borderId="0" xfId="0" applyFont="1" applyFill="1" applyAlignment="1">
      <alignment horizontal="left" vertical="center" wrapText="1"/>
    </xf>
    <xf numFmtId="49" fontId="11" fillId="0" borderId="10" xfId="0" applyNumberFormat="1" applyFont="1" applyFill="1" applyBorder="1" applyAlignment="1">
      <alignment horizontal="left" vertical="center" wrapText="1"/>
    </xf>
    <xf numFmtId="0" fontId="8" fillId="0" borderId="0" xfId="0" applyFont="1" applyFill="1" applyAlignment="1">
      <alignment horizontal="left" vertical="center"/>
    </xf>
    <xf numFmtId="187" fontId="5" fillId="0" borderId="10" xfId="0" applyNumberFormat="1" applyFont="1" applyFill="1" applyBorder="1" applyAlignment="1">
      <alignment horizontal="left" vertical="center" wrapText="1"/>
    </xf>
    <xf numFmtId="187" fontId="5" fillId="0" borderId="10" xfId="0" applyNumberFormat="1" applyFont="1" applyFill="1" applyBorder="1" applyAlignment="1">
      <alignment horizontal="center" vertical="center" wrapText="1"/>
    </xf>
    <xf numFmtId="178" fontId="15" fillId="0" borderId="10" xfId="0" applyNumberFormat="1" applyFont="1" applyFill="1" applyBorder="1" applyAlignment="1">
      <alignment horizontal="center" vertical="center" wrapText="1"/>
    </xf>
    <xf numFmtId="178" fontId="20" fillId="0" borderId="10" xfId="0" applyNumberFormat="1" applyFont="1" applyFill="1" applyBorder="1" applyAlignment="1">
      <alignment horizontal="center" vertical="center" wrapText="1"/>
    </xf>
    <xf numFmtId="0" fontId="5" fillId="0" borderId="10" xfId="120" applyFont="1" applyFill="1" applyBorder="1" applyAlignment="1" applyProtection="1">
      <alignment horizontal="left" vertical="center" wrapText="1"/>
      <protection locked="0"/>
    </xf>
    <xf numFmtId="177" fontId="4" fillId="0" borderId="10" xfId="0" applyNumberFormat="1" applyFont="1" applyFill="1" applyBorder="1" applyAlignment="1">
      <alignment horizontal="center" vertical="center" wrapText="1"/>
    </xf>
    <xf numFmtId="0" fontId="5" fillId="0" borderId="10" xfId="135" applyFont="1" applyFill="1" applyBorder="1" applyAlignment="1">
      <alignment horizontal="left" vertical="center" wrapText="1"/>
      <protection/>
    </xf>
    <xf numFmtId="178" fontId="5" fillId="0" borderId="10" xfId="135" applyNumberFormat="1" applyFont="1" applyFill="1" applyBorder="1" applyAlignment="1">
      <alignment horizontal="left" vertical="center" wrapText="1"/>
      <protection/>
    </xf>
    <xf numFmtId="1" fontId="5" fillId="0" borderId="10" xfId="120" applyNumberFormat="1" applyFont="1" applyFill="1" applyBorder="1" applyAlignment="1">
      <alignment horizontal="center" vertical="center"/>
      <protection/>
    </xf>
    <xf numFmtId="177" fontId="5" fillId="0" borderId="10" xfId="120" applyNumberFormat="1" applyFont="1" applyFill="1" applyBorder="1" applyAlignment="1">
      <alignment horizontal="center" vertical="center"/>
      <protection/>
    </xf>
    <xf numFmtId="0" fontId="5" fillId="0" borderId="10" xfId="0" applyFont="1" applyFill="1" applyBorder="1" applyAlignment="1" applyProtection="1">
      <alignment horizontal="center" vertical="center" wrapText="1"/>
      <protection/>
    </xf>
    <xf numFmtId="179" fontId="5"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xf>
    <xf numFmtId="0" fontId="5" fillId="0" borderId="10" xfId="128" applyFont="1" applyFill="1" applyBorder="1" applyAlignment="1">
      <alignment horizontal="left" vertical="center" wrapText="1"/>
      <protection/>
    </xf>
    <xf numFmtId="0" fontId="5" fillId="0" borderId="10" xfId="128" applyNumberFormat="1" applyFont="1" applyFill="1" applyBorder="1" applyAlignment="1" applyProtection="1">
      <alignment horizontal="left" vertical="center" wrapText="1"/>
      <protection locked="0"/>
    </xf>
    <xf numFmtId="177" fontId="5" fillId="0" borderId="10" xfId="128" applyNumberFormat="1" applyFont="1" applyFill="1" applyBorder="1" applyAlignment="1">
      <alignment horizontal="center" vertical="center" wrapText="1"/>
      <protection/>
    </xf>
    <xf numFmtId="185" fontId="5" fillId="0" borderId="10" xfId="81" applyNumberFormat="1" applyFont="1" applyFill="1" applyBorder="1" applyAlignment="1">
      <alignment horizontal="center" vertical="center" wrapText="1"/>
      <protection/>
    </xf>
    <xf numFmtId="0" fontId="5" fillId="0" borderId="10" xfId="126" applyFont="1" applyFill="1" applyBorder="1" applyAlignment="1">
      <alignment vertical="center" wrapText="1"/>
      <protection/>
    </xf>
    <xf numFmtId="177" fontId="12" fillId="0" borderId="10" xfId="120" applyNumberFormat="1" applyFont="1" applyFill="1" applyBorder="1" applyAlignment="1">
      <alignment vertical="center" wrapText="1"/>
      <protection/>
    </xf>
    <xf numFmtId="0" fontId="5" fillId="0" borderId="10" xfId="12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vertical="center" wrapText="1"/>
      <protection/>
    </xf>
    <xf numFmtId="0" fontId="5" fillId="0" borderId="0" xfId="0" applyFont="1" applyFill="1" applyAlignment="1" applyProtection="1">
      <alignment horizontal="left" vertical="center" wrapText="1"/>
      <protection/>
    </xf>
    <xf numFmtId="178" fontId="5" fillId="0" borderId="10" xfId="120" applyNumberFormat="1" applyFont="1" applyFill="1" applyBorder="1" applyAlignment="1">
      <alignment vertical="center" wrapText="1"/>
      <protection/>
    </xf>
    <xf numFmtId="177" fontId="5" fillId="0" borderId="10" xfId="150" applyNumberFormat="1" applyFont="1" applyFill="1" applyBorder="1" applyAlignment="1">
      <alignment vertical="center" wrapText="1"/>
      <protection/>
    </xf>
    <xf numFmtId="0" fontId="5" fillId="0" borderId="10" xfId="93" applyFont="1" applyFill="1" applyBorder="1" applyAlignment="1">
      <alignment horizontal="center" vertical="center" wrapText="1"/>
      <protection/>
    </xf>
    <xf numFmtId="0" fontId="21" fillId="0" borderId="0" xfId="0" applyFont="1" applyFill="1" applyAlignment="1">
      <alignment horizontal="center" vertical="center" wrapText="1"/>
    </xf>
    <xf numFmtId="0" fontId="0" fillId="0" borderId="0" xfId="0" applyFont="1" applyFill="1" applyAlignment="1">
      <alignment vertical="center" wrapText="1"/>
    </xf>
    <xf numFmtId="0" fontId="22" fillId="0" borderId="0" xfId="0" applyFont="1" applyFill="1" applyAlignment="1">
      <alignment vertical="center" wrapText="1"/>
    </xf>
    <xf numFmtId="0" fontId="23" fillId="0" borderId="0" xfId="0" applyFont="1" applyFill="1" applyAlignment="1">
      <alignment vertical="center" wrapText="1"/>
    </xf>
    <xf numFmtId="0" fontId="0" fillId="0" borderId="0" xfId="0" applyFill="1" applyAlignment="1">
      <alignment vertical="center"/>
    </xf>
    <xf numFmtId="0" fontId="23" fillId="0" borderId="0" xfId="0" applyFont="1" applyFill="1" applyAlignment="1">
      <alignment horizontal="lef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horizontal="right" vertical="center" wrapText="1"/>
    </xf>
    <xf numFmtId="0" fontId="29" fillId="0" borderId="0" xfId="0" applyFont="1" applyFill="1" applyAlignment="1">
      <alignment vertical="center" wrapText="1"/>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30" fillId="0" borderId="0" xfId="0" applyFont="1" applyFill="1" applyAlignment="1">
      <alignment horizontal="justify" vertical="center"/>
    </xf>
    <xf numFmtId="0" fontId="22" fillId="0" borderId="0" xfId="0" applyFont="1" applyFill="1" applyAlignment="1">
      <alignment horizontal="center" vertical="center" wrapText="1"/>
    </xf>
    <xf numFmtId="0" fontId="26" fillId="0" borderId="0" xfId="0" applyFont="1" applyFill="1" applyAlignment="1">
      <alignment horizontal="center" vertical="center" wrapText="1"/>
    </xf>
    <xf numFmtId="27" fontId="26" fillId="0" borderId="0" xfId="0" applyNumberFormat="1" applyFont="1" applyFill="1" applyAlignment="1">
      <alignment horizontal="center" vertical="center" wrapText="1"/>
    </xf>
    <xf numFmtId="0" fontId="9" fillId="0" borderId="0" xfId="0" applyFont="1" applyAlignment="1">
      <alignment vertical="center"/>
    </xf>
    <xf numFmtId="0" fontId="0" fillId="0" borderId="0" xfId="0" applyFont="1" applyAlignment="1">
      <alignment horizontal="center" vertical="center"/>
    </xf>
    <xf numFmtId="0" fontId="6" fillId="5" borderId="0" xfId="0" applyFont="1" applyFill="1" applyAlignment="1">
      <alignment horizontal="center" vertical="center" wrapText="1"/>
    </xf>
    <xf numFmtId="0" fontId="31" fillId="5" borderId="0" xfId="0" applyFont="1" applyFill="1" applyAlignment="1">
      <alignment vertical="center" wrapText="1"/>
    </xf>
    <xf numFmtId="0" fontId="31" fillId="5" borderId="0" xfId="0" applyFont="1" applyFill="1" applyAlignment="1">
      <alignment horizontal="center" vertical="center" wrapText="1"/>
    </xf>
    <xf numFmtId="0" fontId="31" fillId="26" borderId="0" xfId="0" applyFont="1" applyFill="1" applyAlignment="1">
      <alignment vertical="center" wrapText="1"/>
    </xf>
    <xf numFmtId="0" fontId="31" fillId="26" borderId="0" xfId="0" applyFont="1" applyFill="1" applyAlignment="1">
      <alignment horizontal="center" vertical="center" wrapText="1"/>
    </xf>
    <xf numFmtId="0" fontId="6" fillId="26" borderId="0" xfId="0" applyFont="1" applyFill="1" applyAlignment="1">
      <alignment vertical="center" wrapText="1"/>
    </xf>
    <xf numFmtId="0" fontId="6" fillId="21" borderId="0" xfId="0" applyFont="1" applyFill="1" applyAlignment="1">
      <alignment horizontal="center" vertical="center" wrapText="1"/>
    </xf>
    <xf numFmtId="0" fontId="31" fillId="21" borderId="0" xfId="0" applyFont="1" applyFill="1" applyAlignment="1">
      <alignment horizontal="center" vertical="center" wrapText="1"/>
    </xf>
    <xf numFmtId="0" fontId="9" fillId="0" borderId="0" xfId="0" applyFont="1" applyAlignment="1">
      <alignment horizontal="center" vertical="center"/>
    </xf>
    <xf numFmtId="0" fontId="0" fillId="0" borderId="10" xfId="0" applyFont="1" applyBorder="1" applyAlignment="1">
      <alignment horizontal="center" vertical="center"/>
    </xf>
    <xf numFmtId="0" fontId="9" fillId="0" borderId="10" xfId="0" applyFont="1" applyBorder="1" applyAlignment="1">
      <alignment horizontal="center" vertical="center"/>
    </xf>
    <xf numFmtId="49" fontId="9" fillId="15" borderId="10" xfId="104" applyNumberFormat="1" applyFont="1" applyFill="1" applyBorder="1" applyAlignment="1">
      <alignment horizontal="center" vertical="center"/>
      <protection/>
    </xf>
    <xf numFmtId="0" fontId="9" fillId="15" borderId="10" xfId="104" applyFont="1" applyFill="1" applyBorder="1" applyAlignment="1">
      <alignment horizontal="center" vertical="center"/>
      <protection/>
    </xf>
    <xf numFmtId="0" fontId="9" fillId="15" borderId="10" xfId="0" applyFont="1" applyFill="1" applyBorder="1" applyAlignment="1">
      <alignment horizontal="center" vertical="center"/>
    </xf>
    <xf numFmtId="49" fontId="9" fillId="26" borderId="10" xfId="104" applyNumberFormat="1" applyFont="1" applyFill="1" applyBorder="1" applyAlignment="1">
      <alignment horizontal="center" vertical="center"/>
      <protection/>
    </xf>
    <xf numFmtId="0" fontId="9" fillId="26" borderId="10" xfId="104" applyFont="1" applyFill="1" applyBorder="1" applyAlignment="1">
      <alignment horizontal="center" vertical="center"/>
      <protection/>
    </xf>
    <xf numFmtId="0" fontId="9" fillId="26" borderId="10" xfId="0" applyFont="1" applyFill="1" applyBorder="1" applyAlignment="1">
      <alignment horizontal="center" vertical="center"/>
    </xf>
    <xf numFmtId="49" fontId="9" fillId="0" borderId="10" xfId="104" applyNumberFormat="1" applyFont="1" applyBorder="1" applyAlignment="1">
      <alignment horizontal="center" vertical="center"/>
      <protection/>
    </xf>
    <xf numFmtId="0" fontId="9" fillId="0" borderId="10" xfId="104" applyFont="1" applyBorder="1" applyAlignment="1">
      <alignment horizontal="center" vertical="center"/>
      <protection/>
    </xf>
    <xf numFmtId="0" fontId="0" fillId="16" borderId="0" xfId="0" applyFont="1" applyFill="1" applyAlignment="1">
      <alignment horizontal="center" vertical="center"/>
    </xf>
    <xf numFmtId="0" fontId="0" fillId="16" borderId="0" xfId="0" applyFont="1" applyFill="1" applyAlignment="1">
      <alignment vertical="center"/>
    </xf>
    <xf numFmtId="0" fontId="9" fillId="0" borderId="0" xfId="0" applyFont="1" applyBorder="1" applyAlignment="1">
      <alignment horizontal="center" vertical="center"/>
    </xf>
    <xf numFmtId="49" fontId="9" fillId="6" borderId="10" xfId="104" applyNumberFormat="1" applyFont="1" applyFill="1" applyBorder="1">
      <alignment vertical="center"/>
      <protection/>
    </xf>
    <xf numFmtId="0" fontId="9" fillId="6" borderId="10" xfId="104" applyFont="1" applyFill="1" applyBorder="1" applyAlignment="1">
      <alignment horizontal="center" vertical="center"/>
      <protection/>
    </xf>
    <xf numFmtId="0" fontId="9" fillId="6" borderId="10" xfId="104" applyFont="1" applyFill="1" applyBorder="1">
      <alignment vertical="center"/>
      <protection/>
    </xf>
    <xf numFmtId="0" fontId="12" fillId="0" borderId="0" xfId="0" applyFont="1" applyBorder="1" applyAlignment="1">
      <alignment horizontal="center" vertical="center"/>
    </xf>
    <xf numFmtId="49" fontId="9" fillId="27" borderId="11" xfId="104" applyNumberFormat="1" applyFont="1" applyFill="1" applyBorder="1" applyAlignment="1">
      <alignment vertical="center"/>
      <protection/>
    </xf>
    <xf numFmtId="0" fontId="9" fillId="5" borderId="11" xfId="104" applyFont="1" applyFill="1" applyBorder="1" applyAlignment="1">
      <alignment vertical="center"/>
      <protection/>
    </xf>
    <xf numFmtId="0" fontId="9" fillId="16" borderId="10" xfId="104" applyFont="1" applyFill="1" applyBorder="1">
      <alignment vertical="center"/>
      <protection/>
    </xf>
    <xf numFmtId="0" fontId="32" fillId="0" borderId="10" xfId="0" applyFont="1" applyBorder="1" applyAlignment="1">
      <alignment horizontal="justify" vertical="center" wrapText="1"/>
    </xf>
    <xf numFmtId="0" fontId="33" fillId="0" borderId="10" xfId="0" applyFont="1" applyBorder="1" applyAlignment="1">
      <alignment horizontal="left" vertical="center" wrapText="1"/>
    </xf>
    <xf numFmtId="0" fontId="9" fillId="22" borderId="10" xfId="104" applyFont="1" applyFill="1" applyBorder="1">
      <alignment vertical="center"/>
      <protection/>
    </xf>
    <xf numFmtId="0" fontId="9" fillId="21" borderId="10" xfId="104" applyFont="1" applyFill="1" applyBorder="1">
      <alignment vertical="center"/>
      <protection/>
    </xf>
    <xf numFmtId="0" fontId="34" fillId="0" borderId="10" xfId="0" applyFont="1" applyBorder="1" applyAlignment="1">
      <alignment vertical="center" wrapText="1"/>
    </xf>
    <xf numFmtId="0" fontId="34" fillId="0" borderId="0" xfId="0" applyFont="1" applyAlignment="1">
      <alignment vertical="center" wrapText="1"/>
    </xf>
    <xf numFmtId="0" fontId="9" fillId="28" borderId="10" xfId="104" applyFont="1" applyFill="1" applyBorder="1">
      <alignment vertical="center"/>
      <protection/>
    </xf>
    <xf numFmtId="0" fontId="9" fillId="29" borderId="10" xfId="104" applyFont="1" applyFill="1" applyBorder="1">
      <alignment vertical="center"/>
      <protection/>
    </xf>
    <xf numFmtId="0" fontId="9" fillId="15" borderId="11" xfId="104" applyFont="1" applyFill="1" applyBorder="1" applyAlignment="1">
      <alignment vertical="center"/>
      <protection/>
    </xf>
    <xf numFmtId="0" fontId="9" fillId="3" borderId="10" xfId="104" applyFont="1" applyFill="1" applyBorder="1">
      <alignment vertical="center"/>
      <protection/>
    </xf>
    <xf numFmtId="0" fontId="9" fillId="19" borderId="10" xfId="104" applyFont="1" applyFill="1" applyBorder="1">
      <alignment vertical="center"/>
      <protection/>
    </xf>
    <xf numFmtId="0" fontId="9" fillId="9" borderId="11" xfId="104" applyFont="1" applyFill="1" applyBorder="1" applyAlignment="1">
      <alignment vertical="center"/>
      <protection/>
    </xf>
    <xf numFmtId="0" fontId="9" fillId="22" borderId="10" xfId="104" applyFont="1" applyFill="1" applyBorder="1" applyAlignment="1">
      <alignment horizontal="left" vertical="center"/>
      <protection/>
    </xf>
    <xf numFmtId="0" fontId="9" fillId="28" borderId="11" xfId="104" applyFont="1" applyFill="1" applyBorder="1" applyAlignment="1">
      <alignment vertical="center"/>
      <protection/>
    </xf>
    <xf numFmtId="0" fontId="9" fillId="30" borderId="10" xfId="104" applyFont="1" applyFill="1" applyBorder="1" applyAlignment="1">
      <alignment horizontal="left" vertical="center"/>
      <protection/>
    </xf>
    <xf numFmtId="0" fontId="9" fillId="31" borderId="10" xfId="104" applyFont="1" applyFill="1" applyBorder="1" applyAlignment="1">
      <alignment horizontal="left" vertical="center"/>
      <protection/>
    </xf>
    <xf numFmtId="0" fontId="9" fillId="32" borderId="11" xfId="104" applyFont="1" applyFill="1" applyBorder="1" applyAlignment="1">
      <alignment vertical="center"/>
      <protection/>
    </xf>
    <xf numFmtId="0" fontId="9" fillId="30" borderId="10" xfId="104" applyFont="1" applyFill="1" applyBorder="1">
      <alignment vertical="center"/>
      <protection/>
    </xf>
    <xf numFmtId="0" fontId="9" fillId="31" borderId="10" xfId="104" applyFont="1" applyFill="1" applyBorder="1">
      <alignment vertical="center"/>
      <protection/>
    </xf>
    <xf numFmtId="0" fontId="9" fillId="20" borderId="10" xfId="104" applyFont="1" applyFill="1" applyBorder="1">
      <alignment vertical="center"/>
      <protection/>
    </xf>
    <xf numFmtId="0" fontId="9" fillId="33" borderId="10" xfId="104" applyFont="1" applyFill="1" applyBorder="1">
      <alignment vertical="center"/>
      <protection/>
    </xf>
    <xf numFmtId="0" fontId="9" fillId="7" borderId="10" xfId="104" applyFont="1" applyFill="1" applyBorder="1">
      <alignment vertical="center"/>
      <protection/>
    </xf>
    <xf numFmtId="0" fontId="9" fillId="13" borderId="10" xfId="104" applyFont="1" applyFill="1" applyBorder="1">
      <alignment vertical="center"/>
      <protection/>
    </xf>
    <xf numFmtId="0" fontId="9" fillId="34" borderId="10" xfId="104" applyFont="1" applyFill="1" applyBorder="1">
      <alignment vertical="center"/>
      <protection/>
    </xf>
    <xf numFmtId="0" fontId="9" fillId="35" borderId="11" xfId="104" applyFont="1" applyFill="1" applyBorder="1" applyAlignment="1">
      <alignment vertical="center"/>
      <protection/>
    </xf>
    <xf numFmtId="0" fontId="9" fillId="0" borderId="10" xfId="104" applyFont="1" applyBorder="1">
      <alignment vertical="center"/>
      <protection/>
    </xf>
    <xf numFmtId="0" fontId="9" fillId="7" borderId="11" xfId="104" applyFont="1" applyFill="1" applyBorder="1" applyAlignment="1">
      <alignment vertical="center"/>
      <protection/>
    </xf>
    <xf numFmtId="0" fontId="9" fillId="22" borderId="11" xfId="104" applyFont="1" applyFill="1" applyBorder="1" applyAlignment="1">
      <alignment vertical="center"/>
      <protection/>
    </xf>
    <xf numFmtId="0" fontId="9" fillId="21" borderId="11" xfId="104" applyFont="1" applyFill="1" applyBorder="1" applyAlignment="1">
      <alignment vertical="center"/>
      <protection/>
    </xf>
    <xf numFmtId="0" fontId="9" fillId="25" borderId="11" xfId="104" applyFont="1" applyFill="1" applyBorder="1" applyAlignment="1">
      <alignment vertical="center"/>
      <protection/>
    </xf>
    <xf numFmtId="49" fontId="9" fillId="17" borderId="11" xfId="104" applyNumberFormat="1" applyFont="1" applyFill="1" applyBorder="1" applyAlignment="1">
      <alignment vertical="center"/>
      <protection/>
    </xf>
    <xf numFmtId="0" fontId="9" fillId="17" borderId="10" xfId="104" applyFont="1" applyFill="1" applyBorder="1" applyAlignment="1">
      <alignment horizontal="left" vertical="center"/>
      <protection/>
    </xf>
    <xf numFmtId="0" fontId="9" fillId="17" borderId="10" xfId="104" applyFont="1" applyFill="1" applyBorder="1">
      <alignment vertical="center"/>
      <protection/>
    </xf>
    <xf numFmtId="0" fontId="9" fillId="0" borderId="10" xfId="0" applyFont="1" applyBorder="1" applyAlignment="1">
      <alignment vertical="center"/>
    </xf>
    <xf numFmtId="0" fontId="9" fillId="17" borderId="11" xfId="104" applyFont="1" applyFill="1" applyBorder="1" applyAlignment="1">
      <alignment horizontal="left" vertical="center"/>
      <protection/>
    </xf>
    <xf numFmtId="49" fontId="9" fillId="22" borderId="10" xfId="104" applyNumberFormat="1" applyFont="1" applyFill="1" applyBorder="1" applyAlignment="1">
      <alignment vertical="center"/>
      <protection/>
    </xf>
    <xf numFmtId="0" fontId="9" fillId="16" borderId="11" xfId="104" applyFont="1" applyFill="1" applyBorder="1" applyAlignment="1">
      <alignment vertical="center"/>
      <protection/>
    </xf>
    <xf numFmtId="0" fontId="9" fillId="9" borderId="10" xfId="104" applyFont="1" applyFill="1" applyBorder="1" applyAlignment="1">
      <alignment vertical="center"/>
      <protection/>
    </xf>
    <xf numFmtId="49" fontId="9" fillId="22" borderId="11" xfId="104" applyNumberFormat="1" applyFont="1" applyFill="1" applyBorder="1" applyAlignment="1">
      <alignment vertical="center"/>
      <protection/>
    </xf>
    <xf numFmtId="0" fontId="9" fillId="0" borderId="11" xfId="104" applyFont="1" applyBorder="1">
      <alignment vertical="center"/>
      <protection/>
    </xf>
    <xf numFmtId="0" fontId="9" fillId="34" borderId="10" xfId="0" applyFont="1" applyFill="1" applyBorder="1" applyAlignment="1">
      <alignment vertical="center"/>
    </xf>
    <xf numFmtId="0" fontId="34" fillId="30" borderId="10" xfId="0" applyFont="1" applyFill="1" applyBorder="1" applyAlignment="1">
      <alignment vertical="center" wrapText="1"/>
    </xf>
    <xf numFmtId="0" fontId="34" fillId="3" borderId="10" xfId="0" applyFont="1" applyFill="1" applyBorder="1" applyAlignment="1">
      <alignment vertical="center" wrapText="1"/>
    </xf>
    <xf numFmtId="0" fontId="34" fillId="5" borderId="10" xfId="0" applyFont="1" applyFill="1" applyBorder="1" applyAlignment="1">
      <alignment vertical="center" wrapText="1"/>
    </xf>
    <xf numFmtId="0" fontId="34" fillId="7" borderId="10" xfId="0" applyFont="1" applyFill="1" applyBorder="1" applyAlignment="1">
      <alignment vertical="center" wrapText="1"/>
    </xf>
    <xf numFmtId="0" fontId="34" fillId="21" borderId="10" xfId="0" applyFont="1" applyFill="1" applyBorder="1" applyAlignment="1">
      <alignment vertical="center" wrapText="1"/>
    </xf>
  </cellXfs>
  <cellStyles count="138">
    <cellStyle name="Normal" xfId="0"/>
    <cellStyle name="Currency [0]" xfId="15"/>
    <cellStyle name="20% - 强调文字颜色 1 2" xfId="16"/>
    <cellStyle name="20% - 强调文字颜色 3" xfId="17"/>
    <cellStyle name="输入" xfId="18"/>
    <cellStyle name="Currency" xfId="19"/>
    <cellStyle name="常规 10 10 2 2 2 4" xfId="20"/>
    <cellStyle name="Comma [0]" xfId="21"/>
    <cellStyle name="计算 2" xfId="22"/>
    <cellStyle name="40% - 强调文字颜色 3" xfId="23"/>
    <cellStyle name="差" xfId="24"/>
    <cellStyle name="Comma" xfId="25"/>
    <cellStyle name="60% - 强调文字颜色 3" xfId="26"/>
    <cellStyle name="Hyperlink" xfId="27"/>
    <cellStyle name="Percent" xfId="28"/>
    <cellStyle name="常规_分县市分产业新开工_46" xfId="29"/>
    <cellStyle name="Followed Hyperlink" xfId="30"/>
    <cellStyle name="常规 6" xfId="31"/>
    <cellStyle name="注释" xfId="32"/>
    <cellStyle name="60% - 强调文字颜色 2" xfId="33"/>
    <cellStyle name="标题 4" xfId="34"/>
    <cellStyle name="警告文本" xfId="35"/>
    <cellStyle name="_ET_STYLE_NoName_00_" xfId="36"/>
    <cellStyle name="标题" xfId="37"/>
    <cellStyle name="解释性文本" xfId="38"/>
    <cellStyle name="标题 1" xfId="39"/>
    <cellStyle name="_ET_STYLE_NoName_00_ 2" xfId="40"/>
    <cellStyle name="标题 2" xfId="41"/>
    <cellStyle name="60% - 强调文字颜色 1" xfId="42"/>
    <cellStyle name="标题 3" xfId="43"/>
    <cellStyle name="60% - 强调文字颜色 4" xfId="44"/>
    <cellStyle name="输出" xfId="45"/>
    <cellStyle name="计算" xfId="46"/>
    <cellStyle name="检查单元格" xfId="47"/>
    <cellStyle name="40% - 强调文字颜色 4 2" xfId="48"/>
    <cellStyle name="20% - 强调文字颜色 6" xfId="49"/>
    <cellStyle name="强调文字颜色 2" xfId="50"/>
    <cellStyle name="链接单元格" xfId="51"/>
    <cellStyle name="40% - 强调文字颜色 1 2" xfId="52"/>
    <cellStyle name="常规_新开工项目计划表_5" xfId="53"/>
    <cellStyle name="汇总" xfId="54"/>
    <cellStyle name="好" xfId="55"/>
    <cellStyle name="40% - 强调文字颜色 2 2" xfId="56"/>
    <cellStyle name="适中" xfId="57"/>
    <cellStyle name="20% - 强调文字颜色 5" xfId="58"/>
    <cellStyle name="强调文字颜色 1" xfId="59"/>
    <cellStyle name="40% - 强调文字颜色 5 2" xfId="60"/>
    <cellStyle name="20% - 强调文字颜色 1" xfId="61"/>
    <cellStyle name="40% - 强调文字颜色 1" xfId="62"/>
    <cellStyle name="输出 2" xfId="63"/>
    <cellStyle name="20% - 强调文字颜色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40% - 强调文字颜色 5" xfId="71"/>
    <cellStyle name="60% - 强调文字颜色 5" xfId="72"/>
    <cellStyle name="强调文字颜色 6" xfId="73"/>
    <cellStyle name="适中 2" xfId="74"/>
    <cellStyle name="40% - 强调文字颜色 6" xfId="75"/>
    <cellStyle name="常规_新开工项目计划表_2" xfId="76"/>
    <cellStyle name="40% - 强调文字颜色 6 2" xfId="77"/>
    <cellStyle name="60% - 强调文字颜色 6" xfId="78"/>
    <cellStyle name="20% - 强调文字颜色 2 2" xfId="79"/>
    <cellStyle name="20% - 强调文字颜色 3 2" xfId="80"/>
    <cellStyle name="常规 3" xfId="81"/>
    <cellStyle name="20% - 强调文字颜色 4 2" xfId="82"/>
    <cellStyle name="20% - 强调文字颜色 5 2" xfId="83"/>
    <cellStyle name="20% - 强调文字颜色 6 2" xfId="84"/>
    <cellStyle name="40% - 强调文字颜色 3 2" xfId="85"/>
    <cellStyle name="60% - 强调文字颜色 1 2" xfId="86"/>
    <cellStyle name="常规 5" xfId="87"/>
    <cellStyle name="60% - 强调文字颜色 2 2" xfId="88"/>
    <cellStyle name="60% - 强调文字颜色 3 2" xfId="89"/>
    <cellStyle name="60% - 强调文字颜色 4 2" xfId="90"/>
    <cellStyle name="60% - 强调文字颜色 5 2" xfId="91"/>
    <cellStyle name="60% - 强调文字颜色 6 2" xfId="92"/>
    <cellStyle name="e鯪9Y_x000B_" xfId="93"/>
    <cellStyle name="标题 1 2" xfId="94"/>
    <cellStyle name="标题 2 2" xfId="95"/>
    <cellStyle name="标题 3 2" xfId="96"/>
    <cellStyle name="标题 4 2" xfId="97"/>
    <cellStyle name="标题 5" xfId="98"/>
    <cellStyle name="差 2" xfId="99"/>
    <cellStyle name="常规 10" xfId="100"/>
    <cellStyle name="常规 10 3" xfId="101"/>
    <cellStyle name="常规 11" xfId="102"/>
    <cellStyle name="常规 114" xfId="103"/>
    <cellStyle name="常规 2" xfId="104"/>
    <cellStyle name="常规 2 2" xfId="105"/>
    <cellStyle name="常规 2 4" xfId="106"/>
    <cellStyle name="强调文字颜色 4 2" xfId="107"/>
    <cellStyle name="常规 2 5" xfId="108"/>
    <cellStyle name="常规 28" xfId="109"/>
    <cellStyle name="常规 30" xfId="110"/>
    <cellStyle name="常规 4" xfId="111"/>
    <cellStyle name="常规 4 2" xfId="112"/>
    <cellStyle name="常规 6 2 2" xfId="113"/>
    <cellStyle name="警告文本 2" xfId="114"/>
    <cellStyle name="常规 72" xfId="115"/>
    <cellStyle name="常规 8" xfId="116"/>
    <cellStyle name="常规 9" xfId="117"/>
    <cellStyle name="常规_2017年建设项目表（新开工）_3" xfId="118"/>
    <cellStyle name="常规_2019年项目谋划_1" xfId="119"/>
    <cellStyle name="常规_Sheet1" xfId="120"/>
    <cellStyle name="常规_Sheet1 2" xfId="121"/>
    <cellStyle name="常规_Sheet1_3" xfId="122"/>
    <cellStyle name="常规_Sheet1_6" xfId="123"/>
    <cellStyle name="常规_Sheet2 2" xfId="124"/>
    <cellStyle name="常规_Sheet2_8" xfId="125"/>
    <cellStyle name="常规_Sheet3" xfId="126"/>
    <cellStyle name="常规_前期" xfId="127"/>
    <cellStyle name="常规_Sheet3_1" xfId="128"/>
    <cellStyle name="常规_Sheet3_前期" xfId="129"/>
    <cellStyle name="常规_Sheet5" xfId="130"/>
    <cellStyle name="常规_分县市分产业新开工_34" xfId="131"/>
    <cellStyle name="常规_竣工投产项目_2" xfId="132"/>
    <cellStyle name="常规_竣工投产项目计划表" xfId="133"/>
    <cellStyle name="常规_竣工投产项目计划表 2" xfId="134"/>
    <cellStyle name="常规_竣工投产项目计划表_3" xfId="135"/>
    <cellStyle name="常规_前期 2 2" xfId="136"/>
    <cellStyle name="常规_武定县2017年重点项目计划表（20161128）(征求县级领导)" xfId="137"/>
    <cellStyle name="常规_续建_6" xfId="138"/>
    <cellStyle name="好 2" xfId="139"/>
    <cellStyle name="汇总 2" xfId="140"/>
    <cellStyle name="检查单元格 2" xfId="141"/>
    <cellStyle name="解释性文本 2" xfId="142"/>
    <cellStyle name="链接单元格 2" xfId="143"/>
    <cellStyle name="强调文字颜色 1 2" xfId="144"/>
    <cellStyle name="强调文字颜色 2 2" xfId="145"/>
    <cellStyle name="强调文字颜色 3 2" xfId="146"/>
    <cellStyle name="强调文字颜色 5 2" xfId="147"/>
    <cellStyle name="强调文字颜色 6 2" xfId="148"/>
    <cellStyle name="输入 2" xfId="149"/>
    <cellStyle name="样式 1" xfId="150"/>
    <cellStyle name="注释 2" xfId="151"/>
  </cellStyles>
  <dxfs count="2">
    <dxf>
      <fill>
        <patternFill patternType="solid">
          <fgColor indexed="65"/>
          <bgColor rgb="FFFF9900"/>
        </patternFill>
      </fill>
      <border/>
    </dxf>
    <dxf>
      <fill>
        <patternFill patternType="solid">
          <fgColor rgb="FFFF0000"/>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75</xdr:row>
      <xdr:rowOff>0</xdr:rowOff>
    </xdr:from>
    <xdr:ext cx="85725" cy="314325"/>
    <xdr:sp fLocksText="0">
      <xdr:nvSpPr>
        <xdr:cNvPr id="1" name="TextBox 77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 name="TextBox 77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 name="TextBox 77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 name="TextBox 77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 name="TextBox 77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 name="TextBox 77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 name="TextBox 77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 name="TextBox 77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 name="TextBox 77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0" name="TextBox 77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1" name="TextBox 78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2" name="TextBox 78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3" name="TextBox 78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4" name="TextBox 78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5" name="TextBox 78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6" name="TextBox 78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7" name="TextBox 78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8" name="TextBox 78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19" name="TextBox 78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0" name="TextBox 78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1" name="TextBox 79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2" name="TextBox 79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3" name="TextBox 79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4" name="TextBox 79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5" name="TextBox 79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6" name="TextBox 79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7" name="TextBox 79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8" name="TextBox 79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29" name="TextBox 79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0" name="TextBox 79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1" name="TextBox 80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2" name="TextBox 80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3" name="TextBox 80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4" name="TextBox 80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5" name="TextBox 80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6" name="TextBox 80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7" name="TextBox 80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8" name="TextBox 80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39" name="TextBox 80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0" name="TextBox 80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1" name="TextBox 81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2" name="TextBox 81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3" name="TextBox 81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4" name="TextBox 81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5" name="TextBox 81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6" name="TextBox 81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7" name="TextBox 81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8" name="TextBox 81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49" name="TextBox 81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0" name="TextBox 81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1" name="TextBox 82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2" name="TextBox 82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3" name="TextBox 82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4" name="TextBox 82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5" name="TextBox 82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6" name="TextBox 82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7" name="TextBox 82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8" name="TextBox 82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59" name="TextBox 82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0" name="TextBox 82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1" name="TextBox 83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2" name="TextBox 83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3" name="TextBox 83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4" name="TextBox 83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5" name="TextBox 83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6" name="TextBox 83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7" name="TextBox 83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8" name="TextBox 83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69" name="TextBox 83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0" name="TextBox 83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1" name="TextBox 84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2" name="TextBox 84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3" name="TextBox 84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4" name="TextBox 84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5" name="TextBox 84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6" name="TextBox 84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7" name="TextBox 84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8" name="TextBox 84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79" name="TextBox 84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0" name="TextBox 84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1" name="TextBox 85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2" name="TextBox 85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3" name="TextBox 85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4" name="TextBox 85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5" name="TextBox 85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6" name="TextBox 85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7" name="TextBox 856"/>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8" name="TextBox 857"/>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89" name="TextBox 858"/>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0" name="TextBox 859"/>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1" name="TextBox 860"/>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2" name="TextBox 861"/>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3" name="TextBox 862"/>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4" name="TextBox 863"/>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5" name="TextBox 864"/>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75</xdr:row>
      <xdr:rowOff>0</xdr:rowOff>
    </xdr:from>
    <xdr:ext cx="85725" cy="314325"/>
    <xdr:sp fLocksText="0">
      <xdr:nvSpPr>
        <xdr:cNvPr id="96" name="TextBox 865"/>
        <xdr:cNvSpPr txBox="1">
          <a:spLocks noChangeArrowheads="1"/>
        </xdr:cNvSpPr>
      </xdr:nvSpPr>
      <xdr:spPr>
        <a:xfrm>
          <a:off x="2619375" y="327374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E158"/>
  <sheetViews>
    <sheetView workbookViewId="0" topLeftCell="A62">
      <selection activeCell="J86" sqref="J86"/>
    </sheetView>
  </sheetViews>
  <sheetFormatPr defaultColWidth="9.00390625" defaultRowHeight="14.25"/>
  <cols>
    <col min="1" max="1" width="13.50390625" style="454" customWidth="1"/>
    <col min="2" max="2" width="15.50390625" style="454" customWidth="1"/>
    <col min="3" max="3" width="16.50390625" style="454" customWidth="1"/>
    <col min="4" max="4" width="35.875" style="454" customWidth="1"/>
    <col min="5" max="16384" width="9.00390625" style="454" customWidth="1"/>
  </cols>
  <sheetData>
    <row r="1" spans="1:4" s="477" customFormat="1" ht="12">
      <c r="A1" s="478" t="s">
        <v>0</v>
      </c>
      <c r="B1" s="479" t="s">
        <v>1</v>
      </c>
      <c r="C1" s="480" t="s">
        <v>2</v>
      </c>
      <c r="D1" s="481" t="s">
        <v>3</v>
      </c>
    </row>
    <row r="2" spans="1:4" ht="15.75" customHeight="1">
      <c r="A2" s="482" t="s">
        <v>4</v>
      </c>
      <c r="B2" s="483" t="s">
        <v>5</v>
      </c>
      <c r="C2" s="484" t="s">
        <v>6</v>
      </c>
      <c r="D2" s="485" t="s">
        <v>7</v>
      </c>
    </row>
    <row r="3" spans="1:4" ht="15.75" customHeight="1">
      <c r="A3" s="482" t="s">
        <v>4</v>
      </c>
      <c r="B3" s="483" t="s">
        <v>5</v>
      </c>
      <c r="C3" s="484" t="s">
        <v>6</v>
      </c>
      <c r="D3" s="485" t="s">
        <v>8</v>
      </c>
    </row>
    <row r="4" spans="1:4" ht="15.75" customHeight="1">
      <c r="A4" s="482" t="s">
        <v>4</v>
      </c>
      <c r="B4" s="483" t="s">
        <v>5</v>
      </c>
      <c r="C4" s="484" t="s">
        <v>6</v>
      </c>
      <c r="D4" s="485" t="s">
        <v>9</v>
      </c>
    </row>
    <row r="5" spans="1:4" ht="15.75" customHeight="1">
      <c r="A5" s="482" t="s">
        <v>4</v>
      </c>
      <c r="B5" s="483" t="s">
        <v>5</v>
      </c>
      <c r="C5" s="484" t="s">
        <v>6</v>
      </c>
      <c r="D5" s="485" t="s">
        <v>10</v>
      </c>
    </row>
    <row r="6" spans="1:4" ht="15.75" customHeight="1">
      <c r="A6" s="482" t="s">
        <v>4</v>
      </c>
      <c r="B6" s="483" t="s">
        <v>5</v>
      </c>
      <c r="C6" s="484" t="s">
        <v>6</v>
      </c>
      <c r="D6" s="485" t="s">
        <v>11</v>
      </c>
    </row>
    <row r="7" spans="1:4" ht="15.75" customHeight="1">
      <c r="A7" s="482" t="s">
        <v>4</v>
      </c>
      <c r="B7" s="483" t="s">
        <v>5</v>
      </c>
      <c r="C7" s="484" t="s">
        <v>6</v>
      </c>
      <c r="D7" s="486" t="s">
        <v>12</v>
      </c>
    </row>
    <row r="8" spans="1:4" ht="15.75" customHeight="1">
      <c r="A8" s="482" t="s">
        <v>4</v>
      </c>
      <c r="B8" s="483" t="s">
        <v>5</v>
      </c>
      <c r="C8" s="484" t="s">
        <v>6</v>
      </c>
      <c r="D8" s="486" t="s">
        <v>13</v>
      </c>
    </row>
    <row r="9" spans="1:4" ht="15.75" customHeight="1">
      <c r="A9" s="482" t="s">
        <v>4</v>
      </c>
      <c r="B9" s="483" t="s">
        <v>5</v>
      </c>
      <c r="C9" s="487" t="s">
        <v>14</v>
      </c>
      <c r="D9" s="485" t="s">
        <v>15</v>
      </c>
    </row>
    <row r="10" spans="1:4" ht="15.75" customHeight="1">
      <c r="A10" s="482" t="s">
        <v>4</v>
      </c>
      <c r="B10" s="483" t="s">
        <v>5</v>
      </c>
      <c r="C10" s="487" t="s">
        <v>14</v>
      </c>
      <c r="D10" s="485" t="s">
        <v>16</v>
      </c>
    </row>
    <row r="11" spans="1:4" ht="15.75" customHeight="1">
      <c r="A11" s="482" t="s">
        <v>4</v>
      </c>
      <c r="B11" s="483" t="s">
        <v>5</v>
      </c>
      <c r="C11" s="487" t="s">
        <v>14</v>
      </c>
      <c r="D11" s="485" t="s">
        <v>17</v>
      </c>
    </row>
    <row r="12" spans="1:4" ht="15.75" customHeight="1">
      <c r="A12" s="482" t="s">
        <v>4</v>
      </c>
      <c r="B12" s="483" t="s">
        <v>5</v>
      </c>
      <c r="C12" s="487" t="s">
        <v>14</v>
      </c>
      <c r="D12" s="485" t="s">
        <v>18</v>
      </c>
    </row>
    <row r="13" spans="1:4" ht="15.75" customHeight="1">
      <c r="A13" s="482" t="s">
        <v>4</v>
      </c>
      <c r="B13" s="483" t="s">
        <v>5</v>
      </c>
      <c r="C13" s="487" t="s">
        <v>14</v>
      </c>
      <c r="D13" s="485" t="s">
        <v>19</v>
      </c>
    </row>
    <row r="14" spans="1:5" ht="15.75" customHeight="1">
      <c r="A14" s="482" t="s">
        <v>4</v>
      </c>
      <c r="B14" s="483" t="s">
        <v>5</v>
      </c>
      <c r="C14" s="488" t="s">
        <v>20</v>
      </c>
      <c r="D14" s="489" t="s">
        <v>21</v>
      </c>
      <c r="E14" s="490"/>
    </row>
    <row r="15" spans="1:5" ht="15.75" customHeight="1">
      <c r="A15" s="482" t="s">
        <v>4</v>
      </c>
      <c r="B15" s="483" t="s">
        <v>5</v>
      </c>
      <c r="C15" s="488" t="s">
        <v>20</v>
      </c>
      <c r="D15" s="489" t="s">
        <v>22</v>
      </c>
      <c r="E15" s="490"/>
    </row>
    <row r="16" spans="1:5" ht="15.75" customHeight="1">
      <c r="A16" s="482" t="s">
        <v>4</v>
      </c>
      <c r="B16" s="483" t="s">
        <v>5</v>
      </c>
      <c r="C16" s="488" t="s">
        <v>20</v>
      </c>
      <c r="D16" s="489" t="s">
        <v>23</v>
      </c>
      <c r="E16" s="490"/>
    </row>
    <row r="17" spans="1:5" ht="15.75" customHeight="1">
      <c r="A17" s="482" t="s">
        <v>4</v>
      </c>
      <c r="B17" s="483" t="s">
        <v>5</v>
      </c>
      <c r="C17" s="488" t="s">
        <v>20</v>
      </c>
      <c r="D17" s="489" t="s">
        <v>24</v>
      </c>
      <c r="E17" s="490"/>
    </row>
    <row r="18" spans="1:5" ht="15.75" customHeight="1">
      <c r="A18" s="482" t="s">
        <v>4</v>
      </c>
      <c r="B18" s="483" t="s">
        <v>5</v>
      </c>
      <c r="C18" s="488" t="s">
        <v>20</v>
      </c>
      <c r="D18" s="489" t="s">
        <v>25</v>
      </c>
      <c r="E18" s="490"/>
    </row>
    <row r="19" spans="1:5" ht="15.75" customHeight="1">
      <c r="A19" s="482" t="s">
        <v>4</v>
      </c>
      <c r="B19" s="483" t="s">
        <v>5</v>
      </c>
      <c r="C19" s="488" t="s">
        <v>20</v>
      </c>
      <c r="D19" s="489" t="s">
        <v>26</v>
      </c>
      <c r="E19" s="490"/>
    </row>
    <row r="20" spans="1:5" ht="15.75" customHeight="1">
      <c r="A20" s="482" t="s">
        <v>4</v>
      </c>
      <c r="B20" s="483" t="s">
        <v>5</v>
      </c>
      <c r="C20" s="488" t="s">
        <v>20</v>
      </c>
      <c r="D20" s="489" t="s">
        <v>27</v>
      </c>
      <c r="E20" s="490"/>
    </row>
    <row r="21" spans="1:5" ht="15.75" customHeight="1">
      <c r="A21" s="482" t="s">
        <v>4</v>
      </c>
      <c r="B21" s="483" t="s">
        <v>5</v>
      </c>
      <c r="C21" s="488" t="s">
        <v>20</v>
      </c>
      <c r="D21" s="489" t="s">
        <v>28</v>
      </c>
      <c r="E21" s="490"/>
    </row>
    <row r="22" spans="1:5" ht="15.75" customHeight="1">
      <c r="A22" s="482" t="s">
        <v>4</v>
      </c>
      <c r="B22" s="483" t="s">
        <v>5</v>
      </c>
      <c r="C22" s="488" t="s">
        <v>20</v>
      </c>
      <c r="D22" s="486" t="s">
        <v>29</v>
      </c>
      <c r="E22" s="490"/>
    </row>
    <row r="23" spans="1:5" ht="15.75" customHeight="1">
      <c r="A23" s="482" t="s">
        <v>4</v>
      </c>
      <c r="B23" s="483" t="s">
        <v>5</v>
      </c>
      <c r="C23" s="491" t="s">
        <v>30</v>
      </c>
      <c r="D23" s="486" t="s">
        <v>31</v>
      </c>
      <c r="E23" s="490"/>
    </row>
    <row r="24" spans="1:5" ht="15.75" customHeight="1">
      <c r="A24" s="482" t="s">
        <v>4</v>
      </c>
      <c r="B24" s="483" t="s">
        <v>5</v>
      </c>
      <c r="C24" s="491" t="s">
        <v>30</v>
      </c>
      <c r="D24" s="486" t="s">
        <v>32</v>
      </c>
      <c r="E24" s="490"/>
    </row>
    <row r="25" spans="1:5" ht="15.75" customHeight="1">
      <c r="A25" s="482" t="s">
        <v>4</v>
      </c>
      <c r="B25" s="483" t="s">
        <v>5</v>
      </c>
      <c r="C25" s="492" t="s">
        <v>33</v>
      </c>
      <c r="D25" s="489" t="s">
        <v>34</v>
      </c>
      <c r="E25" s="490"/>
    </row>
    <row r="26" spans="1:5" ht="15.75" customHeight="1">
      <c r="A26" s="482" t="s">
        <v>4</v>
      </c>
      <c r="B26" s="483" t="s">
        <v>5</v>
      </c>
      <c r="C26" s="492" t="s">
        <v>33</v>
      </c>
      <c r="D26" s="489" t="s">
        <v>35</v>
      </c>
      <c r="E26" s="490"/>
    </row>
    <row r="27" spans="1:5" ht="15.75" customHeight="1">
      <c r="A27" s="482" t="s">
        <v>4</v>
      </c>
      <c r="B27" s="483" t="s">
        <v>5</v>
      </c>
      <c r="C27" s="492" t="s">
        <v>33</v>
      </c>
      <c r="D27" s="489" t="s">
        <v>36</v>
      </c>
      <c r="E27" s="490"/>
    </row>
    <row r="28" spans="1:5" ht="15.75" customHeight="1">
      <c r="A28" s="482" t="s">
        <v>4</v>
      </c>
      <c r="B28" s="483" t="s">
        <v>5</v>
      </c>
      <c r="C28" s="492" t="s">
        <v>33</v>
      </c>
      <c r="D28" s="489" t="s">
        <v>37</v>
      </c>
      <c r="E28" s="490"/>
    </row>
    <row r="29" spans="1:5" ht="15.75" customHeight="1">
      <c r="A29" s="482" t="s">
        <v>4</v>
      </c>
      <c r="B29" s="483" t="s">
        <v>5</v>
      </c>
      <c r="C29" s="492" t="s">
        <v>33</v>
      </c>
      <c r="D29" s="486" t="s">
        <v>38</v>
      </c>
      <c r="E29" s="490"/>
    </row>
    <row r="30" spans="1:5" ht="15.75" customHeight="1">
      <c r="A30" s="482" t="s">
        <v>4</v>
      </c>
      <c r="B30" s="493" t="s">
        <v>39</v>
      </c>
      <c r="C30" s="494" t="s">
        <v>40</v>
      </c>
      <c r="D30" s="489" t="s">
        <v>41</v>
      </c>
      <c r="E30" s="490"/>
    </row>
    <row r="31" spans="1:5" ht="15.75" customHeight="1">
      <c r="A31" s="482" t="s">
        <v>4</v>
      </c>
      <c r="B31" s="493" t="s">
        <v>39</v>
      </c>
      <c r="C31" s="494" t="s">
        <v>40</v>
      </c>
      <c r="D31" s="489" t="s">
        <v>42</v>
      </c>
      <c r="E31" s="490"/>
    </row>
    <row r="32" spans="1:5" ht="15.75" customHeight="1">
      <c r="A32" s="482" t="s">
        <v>4</v>
      </c>
      <c r="B32" s="493" t="s">
        <v>39</v>
      </c>
      <c r="C32" s="494" t="s">
        <v>40</v>
      </c>
      <c r="D32" s="489" t="s">
        <v>43</v>
      </c>
      <c r="E32" s="490"/>
    </row>
    <row r="33" spans="1:5" ht="15.75" customHeight="1">
      <c r="A33" s="482" t="s">
        <v>4</v>
      </c>
      <c r="B33" s="493" t="s">
        <v>39</v>
      </c>
      <c r="C33" s="494" t="s">
        <v>40</v>
      </c>
      <c r="D33" s="489" t="s">
        <v>44</v>
      </c>
      <c r="E33" s="490"/>
    </row>
    <row r="34" spans="1:5" ht="15.75" customHeight="1">
      <c r="A34" s="482" t="s">
        <v>4</v>
      </c>
      <c r="B34" s="493" t="s">
        <v>39</v>
      </c>
      <c r="C34" s="494" t="s">
        <v>40</v>
      </c>
      <c r="D34" s="486" t="s">
        <v>45</v>
      </c>
      <c r="E34" s="490"/>
    </row>
    <row r="35" spans="1:5" ht="15.75" customHeight="1">
      <c r="A35" s="482" t="s">
        <v>4</v>
      </c>
      <c r="B35" s="493" t="s">
        <v>39</v>
      </c>
      <c r="C35" s="480" t="s">
        <v>46</v>
      </c>
      <c r="D35" s="489" t="s">
        <v>47</v>
      </c>
      <c r="E35" s="490"/>
    </row>
    <row r="36" spans="1:5" ht="15.75" customHeight="1">
      <c r="A36" s="482" t="s">
        <v>4</v>
      </c>
      <c r="B36" s="493" t="s">
        <v>39</v>
      </c>
      <c r="C36" s="480" t="s">
        <v>46</v>
      </c>
      <c r="D36" s="489" t="s">
        <v>48</v>
      </c>
      <c r="E36" s="490"/>
    </row>
    <row r="37" spans="1:5" ht="15.75" customHeight="1">
      <c r="A37" s="482" t="s">
        <v>4</v>
      </c>
      <c r="B37" s="493" t="s">
        <v>39</v>
      </c>
      <c r="C37" s="480" t="s">
        <v>46</v>
      </c>
      <c r="D37" s="489" t="s">
        <v>49</v>
      </c>
      <c r="E37" s="490"/>
    </row>
    <row r="38" spans="1:5" ht="15.75" customHeight="1">
      <c r="A38" s="482" t="s">
        <v>4</v>
      </c>
      <c r="B38" s="493" t="s">
        <v>39</v>
      </c>
      <c r="C38" s="495" t="s">
        <v>50</v>
      </c>
      <c r="D38" s="489" t="s">
        <v>51</v>
      </c>
      <c r="E38" s="490"/>
    </row>
    <row r="39" spans="1:5" ht="57" customHeight="1">
      <c r="A39" s="482" t="s">
        <v>4</v>
      </c>
      <c r="B39" s="496" t="s">
        <v>52</v>
      </c>
      <c r="C39" s="488" t="s">
        <v>53</v>
      </c>
      <c r="D39" s="489" t="s">
        <v>54</v>
      </c>
      <c r="E39" s="490"/>
    </row>
    <row r="40" spans="1:5" ht="15.75" customHeight="1">
      <c r="A40" s="482" t="s">
        <v>4</v>
      </c>
      <c r="B40" s="496" t="s">
        <v>52</v>
      </c>
      <c r="C40" s="497" t="s">
        <v>55</v>
      </c>
      <c r="D40" s="489" t="s">
        <v>56</v>
      </c>
      <c r="E40" s="490"/>
    </row>
    <row r="41" spans="1:5" ht="15.75" customHeight="1">
      <c r="A41" s="482" t="s">
        <v>4</v>
      </c>
      <c r="B41" s="498" t="s">
        <v>57</v>
      </c>
      <c r="C41" s="499" t="s">
        <v>58</v>
      </c>
      <c r="D41" s="489" t="s">
        <v>59</v>
      </c>
      <c r="E41" s="490"/>
    </row>
    <row r="42" spans="1:5" ht="15.75" customHeight="1">
      <c r="A42" s="482" t="s">
        <v>4</v>
      </c>
      <c r="B42" s="498" t="s">
        <v>57</v>
      </c>
      <c r="C42" s="500" t="s">
        <v>60</v>
      </c>
      <c r="D42" s="489" t="s">
        <v>61</v>
      </c>
      <c r="E42" s="490"/>
    </row>
    <row r="43" spans="1:5" ht="15.75" customHeight="1">
      <c r="A43" s="482" t="s">
        <v>4</v>
      </c>
      <c r="B43" s="501" t="s">
        <v>62</v>
      </c>
      <c r="C43" s="495" t="s">
        <v>63</v>
      </c>
      <c r="D43" s="489" t="s">
        <v>64</v>
      </c>
      <c r="E43" s="490"/>
    </row>
    <row r="44" spans="1:5" ht="15.75" customHeight="1">
      <c r="A44" s="482" t="s">
        <v>4</v>
      </c>
      <c r="B44" s="501" t="s">
        <v>62</v>
      </c>
      <c r="C44" s="495" t="s">
        <v>63</v>
      </c>
      <c r="D44" s="489" t="s">
        <v>65</v>
      </c>
      <c r="E44" s="490"/>
    </row>
    <row r="45" spans="1:5" ht="15.75" customHeight="1">
      <c r="A45" s="482" t="s">
        <v>4</v>
      </c>
      <c r="B45" s="501" t="s">
        <v>62</v>
      </c>
      <c r="C45" s="495" t="s">
        <v>63</v>
      </c>
      <c r="D45" s="489" t="s">
        <v>66</v>
      </c>
      <c r="E45" s="490"/>
    </row>
    <row r="46" spans="1:5" ht="15.75" customHeight="1">
      <c r="A46" s="482" t="s">
        <v>4</v>
      </c>
      <c r="B46" s="501" t="s">
        <v>62</v>
      </c>
      <c r="C46" s="495" t="s">
        <v>63</v>
      </c>
      <c r="D46" s="489" t="s">
        <v>67</v>
      </c>
      <c r="E46" s="490"/>
    </row>
    <row r="47" spans="1:5" ht="15.75" customHeight="1">
      <c r="A47" s="482" t="s">
        <v>4</v>
      </c>
      <c r="B47" s="501" t="s">
        <v>62</v>
      </c>
      <c r="C47" s="495" t="s">
        <v>63</v>
      </c>
      <c r="D47" s="489" t="s">
        <v>68</v>
      </c>
      <c r="E47" s="490"/>
    </row>
    <row r="48" spans="1:5" ht="15.75" customHeight="1">
      <c r="A48" s="482" t="s">
        <v>4</v>
      </c>
      <c r="B48" s="501" t="s">
        <v>62</v>
      </c>
      <c r="C48" s="495" t="s">
        <v>63</v>
      </c>
      <c r="D48" s="489" t="s">
        <v>69</v>
      </c>
      <c r="E48" s="490"/>
    </row>
    <row r="49" spans="1:5" ht="15.75" customHeight="1">
      <c r="A49" s="482" t="s">
        <v>4</v>
      </c>
      <c r="B49" s="501" t="s">
        <v>62</v>
      </c>
      <c r="C49" s="502" t="s">
        <v>70</v>
      </c>
      <c r="D49" s="489" t="s">
        <v>71</v>
      </c>
      <c r="E49" s="490"/>
    </row>
    <row r="50" spans="1:5" ht="15.75" customHeight="1">
      <c r="A50" s="482" t="s">
        <v>4</v>
      </c>
      <c r="B50" s="501" t="s">
        <v>62</v>
      </c>
      <c r="C50" s="502" t="s">
        <v>70</v>
      </c>
      <c r="D50" s="489" t="s">
        <v>72</v>
      </c>
      <c r="E50" s="490"/>
    </row>
    <row r="51" spans="1:5" ht="15.75" customHeight="1">
      <c r="A51" s="482" t="s">
        <v>4</v>
      </c>
      <c r="B51" s="501" t="s">
        <v>62</v>
      </c>
      <c r="C51" s="503" t="s">
        <v>73</v>
      </c>
      <c r="D51" s="489" t="s">
        <v>74</v>
      </c>
      <c r="E51" s="490"/>
    </row>
    <row r="52" spans="1:5" ht="15.75" customHeight="1">
      <c r="A52" s="482" t="s">
        <v>4</v>
      </c>
      <c r="B52" s="501" t="s">
        <v>62</v>
      </c>
      <c r="C52" s="504" t="s">
        <v>75</v>
      </c>
      <c r="D52" s="489" t="s">
        <v>76</v>
      </c>
      <c r="E52" s="490"/>
    </row>
    <row r="53" spans="1:5" ht="15.75" customHeight="1">
      <c r="A53" s="482" t="s">
        <v>4</v>
      </c>
      <c r="B53" s="501" t="s">
        <v>62</v>
      </c>
      <c r="C53" s="505" t="s">
        <v>77</v>
      </c>
      <c r="D53" s="489" t="s">
        <v>78</v>
      </c>
      <c r="E53" s="490"/>
    </row>
    <row r="54" spans="1:5" ht="15.75" customHeight="1">
      <c r="A54" s="482" t="s">
        <v>4</v>
      </c>
      <c r="B54" s="501" t="s">
        <v>62</v>
      </c>
      <c r="C54" s="506" t="s">
        <v>79</v>
      </c>
      <c r="D54" s="489" t="s">
        <v>80</v>
      </c>
      <c r="E54" s="490"/>
    </row>
    <row r="55" spans="1:5" ht="15.75" customHeight="1">
      <c r="A55" s="482" t="s">
        <v>4</v>
      </c>
      <c r="B55" s="501" t="s">
        <v>62</v>
      </c>
      <c r="C55" s="507" t="s">
        <v>81</v>
      </c>
      <c r="D55" s="489" t="s">
        <v>82</v>
      </c>
      <c r="E55" s="490"/>
    </row>
    <row r="56" spans="1:5" ht="15.75" customHeight="1">
      <c r="A56" s="482" t="s">
        <v>4</v>
      </c>
      <c r="B56" s="501" t="s">
        <v>62</v>
      </c>
      <c r="C56" s="507" t="s">
        <v>81</v>
      </c>
      <c r="D56" s="489" t="s">
        <v>83</v>
      </c>
      <c r="E56" s="490"/>
    </row>
    <row r="57" spans="1:5" ht="15.75" customHeight="1">
      <c r="A57" s="482" t="s">
        <v>4</v>
      </c>
      <c r="B57" s="501" t="s">
        <v>62</v>
      </c>
      <c r="C57" s="508" t="s">
        <v>84</v>
      </c>
      <c r="D57" s="489" t="s">
        <v>85</v>
      </c>
      <c r="E57" s="490"/>
    </row>
    <row r="58" spans="1:5" ht="12">
      <c r="A58" s="482" t="s">
        <v>4</v>
      </c>
      <c r="B58" s="501" t="s">
        <v>62</v>
      </c>
      <c r="C58" s="508" t="s">
        <v>84</v>
      </c>
      <c r="D58" s="489" t="s">
        <v>86</v>
      </c>
      <c r="E58" s="490"/>
    </row>
    <row r="59" spans="1:5" ht="12">
      <c r="A59" s="482" t="s">
        <v>4</v>
      </c>
      <c r="B59" s="501" t="s">
        <v>62</v>
      </c>
      <c r="C59" s="508" t="s">
        <v>84</v>
      </c>
      <c r="D59" s="489" t="s">
        <v>87</v>
      </c>
      <c r="E59" s="490"/>
    </row>
    <row r="60" spans="1:5" ht="12">
      <c r="A60" s="482" t="s">
        <v>4</v>
      </c>
      <c r="B60" s="501" t="s">
        <v>62</v>
      </c>
      <c r="C60" s="508" t="s">
        <v>84</v>
      </c>
      <c r="D60" s="489" t="s">
        <v>88</v>
      </c>
      <c r="E60" s="490"/>
    </row>
    <row r="61" spans="1:5" ht="12">
      <c r="A61" s="482" t="s">
        <v>4</v>
      </c>
      <c r="B61" s="501" t="s">
        <v>62</v>
      </c>
      <c r="C61" s="508" t="s">
        <v>84</v>
      </c>
      <c r="D61" s="489" t="s">
        <v>89</v>
      </c>
      <c r="E61" s="490"/>
    </row>
    <row r="62" spans="1:5" ht="12">
      <c r="A62" s="482" t="s">
        <v>4</v>
      </c>
      <c r="B62" s="501" t="s">
        <v>62</v>
      </c>
      <c r="C62" s="508" t="s">
        <v>84</v>
      </c>
      <c r="D62" s="489" t="s">
        <v>90</v>
      </c>
      <c r="E62" s="490"/>
    </row>
    <row r="63" spans="1:5" ht="12">
      <c r="A63" s="482" t="s">
        <v>4</v>
      </c>
      <c r="B63" s="501" t="s">
        <v>62</v>
      </c>
      <c r="C63" s="508" t="s">
        <v>84</v>
      </c>
      <c r="D63" s="489" t="s">
        <v>91</v>
      </c>
      <c r="E63" s="490"/>
    </row>
    <row r="64" spans="1:5" ht="12">
      <c r="A64" s="482" t="s">
        <v>4</v>
      </c>
      <c r="B64" s="509" t="s">
        <v>92</v>
      </c>
      <c r="C64" s="510" t="s">
        <v>93</v>
      </c>
      <c r="D64" s="489" t="s">
        <v>94</v>
      </c>
      <c r="E64" s="490"/>
    </row>
    <row r="65" spans="1:5" ht="12">
      <c r="A65" s="482" t="s">
        <v>4</v>
      </c>
      <c r="B65" s="509" t="s">
        <v>92</v>
      </c>
      <c r="C65" s="510" t="s">
        <v>95</v>
      </c>
      <c r="D65" s="489" t="s">
        <v>96</v>
      </c>
      <c r="E65" s="490"/>
    </row>
    <row r="66" spans="1:5" ht="12">
      <c r="A66" s="482" t="s">
        <v>4</v>
      </c>
      <c r="B66" s="509" t="s">
        <v>92</v>
      </c>
      <c r="C66" s="510" t="s">
        <v>97</v>
      </c>
      <c r="D66" s="489" t="s">
        <v>98</v>
      </c>
      <c r="E66" s="490"/>
    </row>
    <row r="67" spans="1:5" ht="12">
      <c r="A67" s="482" t="s">
        <v>4</v>
      </c>
      <c r="B67" s="509" t="s">
        <v>92</v>
      </c>
      <c r="C67" s="510" t="s">
        <v>99</v>
      </c>
      <c r="D67" s="489" t="s">
        <v>100</v>
      </c>
      <c r="E67" s="490"/>
    </row>
    <row r="68" spans="1:5" ht="12">
      <c r="A68" s="482" t="s">
        <v>4</v>
      </c>
      <c r="B68" s="509" t="s">
        <v>92</v>
      </c>
      <c r="C68" s="510" t="s">
        <v>101</v>
      </c>
      <c r="D68" s="489" t="s">
        <v>102</v>
      </c>
      <c r="E68" s="490"/>
    </row>
    <row r="69" spans="1:5" ht="12">
      <c r="A69" s="482" t="s">
        <v>4</v>
      </c>
      <c r="B69" s="509" t="s">
        <v>92</v>
      </c>
      <c r="C69" s="510" t="s">
        <v>103</v>
      </c>
      <c r="D69" s="489" t="s">
        <v>104</v>
      </c>
      <c r="E69" s="490"/>
    </row>
    <row r="70" spans="1:5" ht="12">
      <c r="A70" s="482" t="s">
        <v>4</v>
      </c>
      <c r="B70" s="509" t="s">
        <v>92</v>
      </c>
      <c r="C70" s="510" t="s">
        <v>105</v>
      </c>
      <c r="D70" s="489" t="s">
        <v>106</v>
      </c>
      <c r="E70" s="490"/>
    </row>
    <row r="71" spans="1:5" ht="12">
      <c r="A71" s="482" t="s">
        <v>4</v>
      </c>
      <c r="B71" s="509" t="s">
        <v>92</v>
      </c>
      <c r="C71" s="510" t="s">
        <v>107</v>
      </c>
      <c r="D71" s="489" t="s">
        <v>108</v>
      </c>
      <c r="E71" s="490"/>
    </row>
    <row r="72" spans="1:5" ht="12">
      <c r="A72" s="482" t="s">
        <v>109</v>
      </c>
      <c r="B72" s="498" t="s">
        <v>110</v>
      </c>
      <c r="C72" s="510" t="s">
        <v>111</v>
      </c>
      <c r="D72" s="489" t="s">
        <v>112</v>
      </c>
      <c r="E72" s="490"/>
    </row>
    <row r="73" spans="1:5" ht="12">
      <c r="A73" s="482" t="s">
        <v>109</v>
      </c>
      <c r="B73" s="498" t="s">
        <v>110</v>
      </c>
      <c r="C73" s="510" t="s">
        <v>113</v>
      </c>
      <c r="D73" s="489" t="s">
        <v>114</v>
      </c>
      <c r="E73" s="490"/>
    </row>
    <row r="74" spans="1:5" ht="12">
      <c r="A74" s="482" t="s">
        <v>109</v>
      </c>
      <c r="B74" s="498" t="s">
        <v>110</v>
      </c>
      <c r="C74" s="510" t="s">
        <v>115</v>
      </c>
      <c r="D74" s="489" t="s">
        <v>116</v>
      </c>
      <c r="E74" s="490"/>
    </row>
    <row r="75" spans="1:5" ht="12">
      <c r="A75" s="482" t="s">
        <v>109</v>
      </c>
      <c r="B75" s="498" t="s">
        <v>110</v>
      </c>
      <c r="C75" s="510" t="s">
        <v>117</v>
      </c>
      <c r="D75" s="489" t="s">
        <v>118</v>
      </c>
      <c r="E75" s="490"/>
    </row>
    <row r="76" spans="1:5" ht="12">
      <c r="A76" s="482" t="s">
        <v>109</v>
      </c>
      <c r="B76" s="498" t="s">
        <v>110</v>
      </c>
      <c r="C76" s="510" t="s">
        <v>119</v>
      </c>
      <c r="D76" s="489" t="s">
        <v>120</v>
      </c>
      <c r="E76" s="490"/>
    </row>
    <row r="77" spans="1:5" ht="12">
      <c r="A77" s="482" t="s">
        <v>109</v>
      </c>
      <c r="B77" s="511" t="s">
        <v>121</v>
      </c>
      <c r="C77" s="510" t="s">
        <v>122</v>
      </c>
      <c r="D77" s="489" t="s">
        <v>123</v>
      </c>
      <c r="E77" s="490"/>
    </row>
    <row r="78" spans="1:5" ht="12">
      <c r="A78" s="482" t="s">
        <v>109</v>
      </c>
      <c r="B78" s="496" t="s">
        <v>124</v>
      </c>
      <c r="C78" s="510" t="s">
        <v>125</v>
      </c>
      <c r="D78" s="489" t="s">
        <v>126</v>
      </c>
      <c r="E78" s="490"/>
    </row>
    <row r="79" spans="1:5" ht="12">
      <c r="A79" s="482" t="s">
        <v>109</v>
      </c>
      <c r="B79" s="512" t="s">
        <v>127</v>
      </c>
      <c r="C79" s="510" t="s">
        <v>128</v>
      </c>
      <c r="D79" s="489" t="s">
        <v>129</v>
      </c>
      <c r="E79" s="490"/>
    </row>
    <row r="80" spans="1:5" ht="12">
      <c r="A80" s="482" t="s">
        <v>109</v>
      </c>
      <c r="B80" s="513" t="s">
        <v>130</v>
      </c>
      <c r="C80" s="510" t="s">
        <v>131</v>
      </c>
      <c r="D80" s="489" t="s">
        <v>132</v>
      </c>
      <c r="E80" s="490"/>
    </row>
    <row r="81" spans="1:5" ht="12">
      <c r="A81" s="482" t="s">
        <v>109</v>
      </c>
      <c r="B81" s="514" t="s">
        <v>133</v>
      </c>
      <c r="C81" s="510" t="s">
        <v>134</v>
      </c>
      <c r="D81" s="489" t="s">
        <v>135</v>
      </c>
      <c r="E81" s="490"/>
    </row>
    <row r="82" spans="1:5" ht="12">
      <c r="A82" s="515" t="s">
        <v>136</v>
      </c>
      <c r="B82" s="516" t="s">
        <v>137</v>
      </c>
      <c r="C82" s="517" t="s">
        <v>138</v>
      </c>
      <c r="D82" s="517" t="s">
        <v>139</v>
      </c>
      <c r="E82" s="490"/>
    </row>
    <row r="83" spans="1:5" ht="12">
      <c r="A83" s="515" t="s">
        <v>136</v>
      </c>
      <c r="B83" s="516" t="s">
        <v>137</v>
      </c>
      <c r="C83" s="518" t="s">
        <v>140</v>
      </c>
      <c r="D83" s="518" t="s">
        <v>141</v>
      </c>
      <c r="E83" s="490"/>
    </row>
    <row r="84" spans="1:5" ht="12">
      <c r="A84" s="515" t="s">
        <v>136</v>
      </c>
      <c r="B84" s="516" t="s">
        <v>137</v>
      </c>
      <c r="C84" s="518" t="s">
        <v>142</v>
      </c>
      <c r="D84" s="518" t="s">
        <v>143</v>
      </c>
      <c r="E84" s="490"/>
    </row>
    <row r="85" spans="1:5" ht="12">
      <c r="A85" s="515" t="s">
        <v>136</v>
      </c>
      <c r="B85" s="516" t="s">
        <v>137</v>
      </c>
      <c r="C85" s="518" t="s">
        <v>144</v>
      </c>
      <c r="D85" s="518" t="s">
        <v>145</v>
      </c>
      <c r="E85" s="490"/>
    </row>
    <row r="86" spans="1:5" ht="12">
      <c r="A86" s="515" t="s">
        <v>136</v>
      </c>
      <c r="B86" s="516" t="s">
        <v>146</v>
      </c>
      <c r="C86" s="517" t="s">
        <v>147</v>
      </c>
      <c r="D86" s="489" t="s">
        <v>148</v>
      </c>
      <c r="E86" s="490"/>
    </row>
    <row r="87" spans="1:5" ht="12">
      <c r="A87" s="515" t="s">
        <v>136</v>
      </c>
      <c r="B87" s="516" t="s">
        <v>146</v>
      </c>
      <c r="C87" s="517" t="s">
        <v>149</v>
      </c>
      <c r="D87" s="489" t="s">
        <v>150</v>
      </c>
      <c r="E87" s="490"/>
    </row>
    <row r="88" spans="1:5" ht="12">
      <c r="A88" s="515" t="s">
        <v>136</v>
      </c>
      <c r="B88" s="516" t="s">
        <v>146</v>
      </c>
      <c r="C88" s="517" t="s">
        <v>151</v>
      </c>
      <c r="D88" s="489" t="s">
        <v>152</v>
      </c>
      <c r="E88" s="490"/>
    </row>
    <row r="89" spans="1:5" ht="12">
      <c r="A89" s="515" t="s">
        <v>136</v>
      </c>
      <c r="B89" s="516" t="s">
        <v>153</v>
      </c>
      <c r="C89" s="517" t="s">
        <v>154</v>
      </c>
      <c r="D89" s="489" t="s">
        <v>155</v>
      </c>
      <c r="E89" s="490"/>
    </row>
    <row r="90" spans="1:5" ht="12">
      <c r="A90" s="515" t="s">
        <v>136</v>
      </c>
      <c r="B90" s="516" t="s">
        <v>153</v>
      </c>
      <c r="C90" s="517" t="s">
        <v>156</v>
      </c>
      <c r="D90" s="489" t="s">
        <v>157</v>
      </c>
      <c r="E90" s="490"/>
    </row>
    <row r="91" spans="1:5" ht="12">
      <c r="A91" s="515" t="s">
        <v>136</v>
      </c>
      <c r="B91" s="516" t="s">
        <v>153</v>
      </c>
      <c r="C91" s="517" t="s">
        <v>158</v>
      </c>
      <c r="D91" s="489" t="s">
        <v>159</v>
      </c>
      <c r="E91" s="490"/>
    </row>
    <row r="92" spans="1:5" ht="12">
      <c r="A92" s="515" t="s">
        <v>136</v>
      </c>
      <c r="B92" s="516" t="s">
        <v>153</v>
      </c>
      <c r="C92" s="517" t="s">
        <v>158</v>
      </c>
      <c r="D92" s="489" t="s">
        <v>160</v>
      </c>
      <c r="E92" s="490"/>
    </row>
    <row r="93" spans="1:5" ht="12">
      <c r="A93" s="515" t="s">
        <v>136</v>
      </c>
      <c r="B93" s="516" t="s">
        <v>153</v>
      </c>
      <c r="C93" s="517" t="s">
        <v>158</v>
      </c>
      <c r="D93" s="489" t="s">
        <v>161</v>
      </c>
      <c r="E93" s="490"/>
    </row>
    <row r="94" spans="1:5" ht="12">
      <c r="A94" s="515" t="s">
        <v>136</v>
      </c>
      <c r="B94" s="516" t="s">
        <v>153</v>
      </c>
      <c r="C94" s="517" t="s">
        <v>158</v>
      </c>
      <c r="D94" s="489" t="s">
        <v>162</v>
      </c>
      <c r="E94" s="490"/>
    </row>
    <row r="95" spans="1:5" ht="12">
      <c r="A95" s="515" t="s">
        <v>136</v>
      </c>
      <c r="B95" s="516" t="s">
        <v>153</v>
      </c>
      <c r="C95" s="517" t="s">
        <v>163</v>
      </c>
      <c r="D95" s="489" t="s">
        <v>164</v>
      </c>
      <c r="E95" s="490"/>
    </row>
    <row r="96" spans="1:5" ht="12">
      <c r="A96" s="515" t="s">
        <v>136</v>
      </c>
      <c r="B96" s="516" t="s">
        <v>153</v>
      </c>
      <c r="C96" s="517" t="s">
        <v>165</v>
      </c>
      <c r="D96" s="489" t="s">
        <v>166</v>
      </c>
      <c r="E96" s="490"/>
    </row>
    <row r="97" spans="1:5" ht="12">
      <c r="A97" s="515" t="s">
        <v>136</v>
      </c>
      <c r="B97" s="516" t="s">
        <v>167</v>
      </c>
      <c r="C97" s="517" t="s">
        <v>168</v>
      </c>
      <c r="D97" s="517" t="s">
        <v>169</v>
      </c>
      <c r="E97" s="490"/>
    </row>
    <row r="98" spans="1:5" ht="12">
      <c r="A98" s="515" t="s">
        <v>136</v>
      </c>
      <c r="B98" s="516" t="s">
        <v>167</v>
      </c>
      <c r="C98" s="517" t="s">
        <v>170</v>
      </c>
      <c r="D98" s="517" t="s">
        <v>171</v>
      </c>
      <c r="E98" s="490"/>
    </row>
    <row r="99" spans="1:5" ht="12">
      <c r="A99" s="515" t="s">
        <v>136</v>
      </c>
      <c r="B99" s="516" t="s">
        <v>172</v>
      </c>
      <c r="C99" s="517" t="s">
        <v>173</v>
      </c>
      <c r="D99" s="517" t="s">
        <v>174</v>
      </c>
      <c r="E99" s="490"/>
    </row>
    <row r="100" spans="1:5" ht="12">
      <c r="A100" s="515" t="s">
        <v>136</v>
      </c>
      <c r="B100" s="516" t="s">
        <v>172</v>
      </c>
      <c r="C100" s="517" t="s">
        <v>175</v>
      </c>
      <c r="D100" s="517" t="s">
        <v>176</v>
      </c>
      <c r="E100" s="490"/>
    </row>
    <row r="101" spans="1:5" ht="24">
      <c r="A101" s="515" t="s">
        <v>136</v>
      </c>
      <c r="B101" s="519" t="s">
        <v>177</v>
      </c>
      <c r="C101" s="517" t="s">
        <v>178</v>
      </c>
      <c r="D101" s="489" t="s">
        <v>179</v>
      </c>
      <c r="E101" s="490"/>
    </row>
    <row r="102" spans="1:5" ht="12">
      <c r="A102" s="515" t="s">
        <v>136</v>
      </c>
      <c r="B102" s="519" t="s">
        <v>180</v>
      </c>
      <c r="C102" s="517" t="s">
        <v>181</v>
      </c>
      <c r="D102" s="489" t="s">
        <v>182</v>
      </c>
      <c r="E102" s="490"/>
    </row>
    <row r="103" spans="1:5" ht="12">
      <c r="A103" s="515" t="s">
        <v>136</v>
      </c>
      <c r="B103" s="519" t="s">
        <v>183</v>
      </c>
      <c r="C103" s="517" t="s">
        <v>184</v>
      </c>
      <c r="D103" s="489" t="s">
        <v>185</v>
      </c>
      <c r="E103" s="490"/>
    </row>
    <row r="104" spans="1:5" ht="12">
      <c r="A104" s="520" t="s">
        <v>186</v>
      </c>
      <c r="B104" s="521" t="s">
        <v>187</v>
      </c>
      <c r="C104" s="510" t="s">
        <v>188</v>
      </c>
      <c r="D104" s="489" t="s">
        <v>189</v>
      </c>
      <c r="E104" s="490"/>
    </row>
    <row r="105" spans="1:5" ht="12">
      <c r="A105" s="520" t="s">
        <v>186</v>
      </c>
      <c r="B105" s="521" t="s">
        <v>187</v>
      </c>
      <c r="C105" s="510" t="s">
        <v>190</v>
      </c>
      <c r="D105" s="489" t="s">
        <v>189</v>
      </c>
      <c r="E105" s="490"/>
    </row>
    <row r="106" spans="1:5" ht="12">
      <c r="A106" s="520" t="s">
        <v>186</v>
      </c>
      <c r="B106" s="521" t="s">
        <v>187</v>
      </c>
      <c r="C106" s="510" t="s">
        <v>191</v>
      </c>
      <c r="D106" s="489" t="s">
        <v>189</v>
      </c>
      <c r="E106" s="490"/>
    </row>
    <row r="107" spans="1:5" ht="12">
      <c r="A107" s="520" t="s">
        <v>186</v>
      </c>
      <c r="B107" s="521" t="s">
        <v>187</v>
      </c>
      <c r="C107" s="510" t="s">
        <v>192</v>
      </c>
      <c r="D107" s="489" t="s">
        <v>189</v>
      </c>
      <c r="E107" s="490"/>
    </row>
    <row r="108" spans="1:5" ht="12">
      <c r="A108" s="520" t="s">
        <v>186</v>
      </c>
      <c r="B108" s="483" t="s">
        <v>193</v>
      </c>
      <c r="C108" s="510" t="s">
        <v>194</v>
      </c>
      <c r="D108" s="485" t="s">
        <v>195</v>
      </c>
      <c r="E108" s="490"/>
    </row>
    <row r="109" spans="1:5" ht="12">
      <c r="A109" s="520" t="s">
        <v>186</v>
      </c>
      <c r="B109" s="483" t="s">
        <v>193</v>
      </c>
      <c r="C109" s="510" t="s">
        <v>196</v>
      </c>
      <c r="D109" s="510" t="s">
        <v>197</v>
      </c>
      <c r="E109" s="490"/>
    </row>
    <row r="110" spans="1:5" ht="12">
      <c r="A110" s="520" t="s">
        <v>186</v>
      </c>
      <c r="B110" s="483" t="s">
        <v>193</v>
      </c>
      <c r="C110" s="510" t="s">
        <v>198</v>
      </c>
      <c r="D110" s="510" t="s">
        <v>199</v>
      </c>
      <c r="E110" s="490"/>
    </row>
    <row r="111" spans="1:5" ht="12">
      <c r="A111" s="520" t="s">
        <v>186</v>
      </c>
      <c r="B111" s="483" t="s">
        <v>193</v>
      </c>
      <c r="C111" s="510" t="s">
        <v>200</v>
      </c>
      <c r="D111" s="510" t="s">
        <v>201</v>
      </c>
      <c r="E111" s="490"/>
    </row>
    <row r="112" spans="1:5" ht="12">
      <c r="A112" s="520" t="s">
        <v>186</v>
      </c>
      <c r="B112" s="483" t="s">
        <v>193</v>
      </c>
      <c r="C112" s="510" t="s">
        <v>202</v>
      </c>
      <c r="D112" s="489" t="s">
        <v>203</v>
      </c>
      <c r="E112" s="490"/>
    </row>
    <row r="113" spans="1:5" ht="12">
      <c r="A113" s="520" t="s">
        <v>186</v>
      </c>
      <c r="B113" s="483" t="s">
        <v>193</v>
      </c>
      <c r="C113" s="510" t="s">
        <v>204</v>
      </c>
      <c r="D113" s="489" t="s">
        <v>205</v>
      </c>
      <c r="E113" s="490"/>
    </row>
    <row r="114" spans="1:5" ht="12">
      <c r="A114" s="520" t="s">
        <v>186</v>
      </c>
      <c r="B114" s="483" t="s">
        <v>193</v>
      </c>
      <c r="C114" s="510" t="s">
        <v>206</v>
      </c>
      <c r="D114" s="489" t="s">
        <v>207</v>
      </c>
      <c r="E114" s="490"/>
    </row>
    <row r="115" spans="1:5" ht="12">
      <c r="A115" s="520" t="s">
        <v>186</v>
      </c>
      <c r="B115" s="483" t="s">
        <v>193</v>
      </c>
      <c r="C115" s="510" t="s">
        <v>208</v>
      </c>
      <c r="D115" s="489" t="s">
        <v>209</v>
      </c>
      <c r="E115" s="490"/>
    </row>
    <row r="116" spans="1:5" ht="12.75" customHeight="1">
      <c r="A116" s="520" t="s">
        <v>186</v>
      </c>
      <c r="B116" s="483" t="s">
        <v>193</v>
      </c>
      <c r="C116" s="510" t="s">
        <v>210</v>
      </c>
      <c r="D116" s="489" t="s">
        <v>211</v>
      </c>
      <c r="E116" s="490"/>
    </row>
    <row r="117" spans="1:5" ht="12.75" customHeight="1">
      <c r="A117" s="520" t="s">
        <v>186</v>
      </c>
      <c r="B117" s="483" t="s">
        <v>193</v>
      </c>
      <c r="C117" s="510" t="s">
        <v>212</v>
      </c>
      <c r="D117" s="489" t="s">
        <v>203</v>
      </c>
      <c r="E117" s="490"/>
    </row>
    <row r="118" spans="1:5" ht="12.75" customHeight="1">
      <c r="A118" s="520" t="s">
        <v>186</v>
      </c>
      <c r="B118" s="483" t="s">
        <v>193</v>
      </c>
      <c r="C118" s="510" t="s">
        <v>213</v>
      </c>
      <c r="D118" s="489" t="s">
        <v>214</v>
      </c>
      <c r="E118" s="490"/>
    </row>
    <row r="119" spans="1:5" ht="12.75" customHeight="1">
      <c r="A119" s="520" t="s">
        <v>186</v>
      </c>
      <c r="B119" s="483" t="s">
        <v>193</v>
      </c>
      <c r="C119" s="510" t="s">
        <v>215</v>
      </c>
      <c r="D119" s="489" t="s">
        <v>216</v>
      </c>
      <c r="E119" s="490"/>
    </row>
    <row r="120" spans="1:5" ht="12.75" customHeight="1">
      <c r="A120" s="520" t="s">
        <v>186</v>
      </c>
      <c r="B120" s="483" t="s">
        <v>193</v>
      </c>
      <c r="C120" s="510" t="s">
        <v>217</v>
      </c>
      <c r="D120" s="489" t="s">
        <v>218</v>
      </c>
      <c r="E120" s="490"/>
    </row>
    <row r="121" spans="1:5" ht="12.75" customHeight="1">
      <c r="A121" s="520" t="s">
        <v>186</v>
      </c>
      <c r="B121" s="483" t="s">
        <v>193</v>
      </c>
      <c r="C121" s="510" t="s">
        <v>219</v>
      </c>
      <c r="D121" s="489" t="s">
        <v>207</v>
      </c>
      <c r="E121" s="490"/>
    </row>
    <row r="122" spans="1:5" ht="12.75" customHeight="1">
      <c r="A122" s="520" t="s">
        <v>186</v>
      </c>
      <c r="B122" s="483" t="s">
        <v>193</v>
      </c>
      <c r="C122" s="510" t="s">
        <v>220</v>
      </c>
      <c r="D122" s="489" t="s">
        <v>221</v>
      </c>
      <c r="E122" s="490"/>
    </row>
    <row r="123" spans="1:5" ht="12.75" customHeight="1">
      <c r="A123" s="520" t="s">
        <v>186</v>
      </c>
      <c r="B123" s="483" t="s">
        <v>193</v>
      </c>
      <c r="C123" s="510" t="s">
        <v>222</v>
      </c>
      <c r="D123" s="489" t="s">
        <v>203</v>
      </c>
      <c r="E123" s="490"/>
    </row>
    <row r="124" spans="1:5" ht="12.75" customHeight="1">
      <c r="A124" s="520" t="s">
        <v>186</v>
      </c>
      <c r="B124" s="483" t="s">
        <v>193</v>
      </c>
      <c r="C124" s="510" t="s">
        <v>223</v>
      </c>
      <c r="D124" s="489" t="s">
        <v>218</v>
      </c>
      <c r="E124" s="490"/>
    </row>
    <row r="125" spans="1:5" ht="12.75" customHeight="1">
      <c r="A125" s="520" t="s">
        <v>186</v>
      </c>
      <c r="B125" s="522" t="s">
        <v>224</v>
      </c>
      <c r="C125" s="510" t="s">
        <v>225</v>
      </c>
      <c r="D125" s="489" t="s">
        <v>226</v>
      </c>
      <c r="E125" s="490"/>
    </row>
    <row r="126" spans="1:5" ht="12.75" customHeight="1">
      <c r="A126" s="520" t="s">
        <v>186</v>
      </c>
      <c r="B126" s="522" t="s">
        <v>224</v>
      </c>
      <c r="C126" s="510" t="s">
        <v>227</v>
      </c>
      <c r="D126" s="489" t="s">
        <v>228</v>
      </c>
      <c r="E126" s="490"/>
    </row>
    <row r="127" spans="1:5" ht="12">
      <c r="A127" s="520" t="s">
        <v>186</v>
      </c>
      <c r="B127" s="522" t="s">
        <v>224</v>
      </c>
      <c r="C127" s="510" t="s">
        <v>229</v>
      </c>
      <c r="D127" s="489" t="s">
        <v>228</v>
      </c>
      <c r="E127" s="490"/>
    </row>
    <row r="128" spans="1:5" ht="12">
      <c r="A128" s="520" t="s">
        <v>186</v>
      </c>
      <c r="B128" s="522" t="s">
        <v>224</v>
      </c>
      <c r="C128" s="510" t="s">
        <v>230</v>
      </c>
      <c r="D128" s="489" t="s">
        <v>221</v>
      </c>
      <c r="E128" s="490"/>
    </row>
    <row r="129" spans="1:5" ht="12">
      <c r="A129" s="523" t="s">
        <v>186</v>
      </c>
      <c r="B129" s="496" t="s">
        <v>224</v>
      </c>
      <c r="C129" s="524" t="s">
        <v>231</v>
      </c>
      <c r="D129" s="489" t="s">
        <v>211</v>
      </c>
      <c r="E129" s="490"/>
    </row>
    <row r="130" spans="1:5" ht="12">
      <c r="A130" s="525" t="s">
        <v>232</v>
      </c>
      <c r="B130" s="526" t="s">
        <v>233</v>
      </c>
      <c r="C130" s="526" t="s">
        <v>233</v>
      </c>
      <c r="D130" s="489" t="s">
        <v>234</v>
      </c>
      <c r="E130" s="490"/>
    </row>
    <row r="131" spans="1:5" ht="12">
      <c r="A131" s="525" t="s">
        <v>232</v>
      </c>
      <c r="B131" s="527" t="s">
        <v>235</v>
      </c>
      <c r="C131" s="527" t="s">
        <v>235</v>
      </c>
      <c r="D131" s="489" t="s">
        <v>236</v>
      </c>
      <c r="E131" s="490"/>
    </row>
    <row r="132" spans="1:5" ht="24">
      <c r="A132" s="525" t="s">
        <v>232</v>
      </c>
      <c r="B132" s="528" t="s">
        <v>237</v>
      </c>
      <c r="C132" s="528" t="s">
        <v>237</v>
      </c>
      <c r="D132" s="489" t="s">
        <v>238</v>
      </c>
      <c r="E132" s="490"/>
    </row>
    <row r="133" spans="1:5" ht="12">
      <c r="A133" s="525" t="s">
        <v>232</v>
      </c>
      <c r="B133" s="529" t="s">
        <v>239</v>
      </c>
      <c r="C133" s="529" t="s">
        <v>239</v>
      </c>
      <c r="D133" s="489" t="s">
        <v>240</v>
      </c>
      <c r="E133" s="490"/>
    </row>
    <row r="134" spans="1:5" ht="12">
      <c r="A134" s="525" t="s">
        <v>232</v>
      </c>
      <c r="B134" s="530" t="s">
        <v>241</v>
      </c>
      <c r="C134" s="530" t="s">
        <v>241</v>
      </c>
      <c r="D134" s="489" t="s">
        <v>242</v>
      </c>
      <c r="E134" s="490"/>
    </row>
    <row r="135" ht="12">
      <c r="E135" s="490"/>
    </row>
    <row r="136" ht="12">
      <c r="E136" s="490"/>
    </row>
    <row r="137" ht="12">
      <c r="E137" s="490"/>
    </row>
    <row r="138" ht="12">
      <c r="E138" s="490"/>
    </row>
    <row r="139" ht="12">
      <c r="E139" s="490"/>
    </row>
    <row r="140" ht="12">
      <c r="E140" s="490"/>
    </row>
    <row r="141" ht="12">
      <c r="E141" s="490"/>
    </row>
    <row r="142" ht="12">
      <c r="E142" s="490"/>
    </row>
    <row r="143" ht="12">
      <c r="E143" s="490"/>
    </row>
    <row r="144" ht="12">
      <c r="E144" s="490"/>
    </row>
    <row r="145" ht="12">
      <c r="E145" s="490"/>
    </row>
    <row r="146" ht="12">
      <c r="E146" s="490"/>
    </row>
    <row r="147" ht="12">
      <c r="E147" s="490"/>
    </row>
    <row r="148" ht="12">
      <c r="E148" s="490"/>
    </row>
    <row r="149" ht="12">
      <c r="E149" s="490"/>
    </row>
    <row r="150" ht="12">
      <c r="E150" s="490"/>
    </row>
    <row r="151" ht="12">
      <c r="E151" s="490"/>
    </row>
    <row r="152" ht="12">
      <c r="E152" s="490"/>
    </row>
    <row r="153" ht="12">
      <c r="E153" s="490"/>
    </row>
    <row r="154" ht="12">
      <c r="E154" s="490"/>
    </row>
    <row r="155" ht="12">
      <c r="E155" s="490"/>
    </row>
    <row r="156" ht="12">
      <c r="E156" s="490"/>
    </row>
    <row r="157" ht="12">
      <c r="E157" s="490"/>
    </row>
    <row r="158" ht="12">
      <c r="E158" s="490"/>
    </row>
  </sheetData>
  <sheetProtection password="C4D1" sheet="1" objects="1" scenarios="1"/>
  <printOptions/>
  <pageMargins left="0.7" right="0.7" top="0.75" bottom="0.75" header="0.3" footer="0.3"/>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42"/>
  </sheetPr>
  <dimension ref="A1:IV150"/>
  <sheetViews>
    <sheetView zoomScaleSheetLayoutView="100" workbookViewId="0" topLeftCell="A1">
      <pane xSplit="1" ySplit="6" topLeftCell="B7" activePane="bottomRight" state="frozen"/>
      <selection pane="bottomRight" activeCell="A83" sqref="A83:IV83"/>
    </sheetView>
  </sheetViews>
  <sheetFormatPr defaultColWidth="10.125" defaultRowHeight="25.5" customHeight="1"/>
  <cols>
    <col min="1" max="1" width="6.125" style="108" customWidth="1"/>
    <col min="2" max="2" width="27.50390625" style="22" customWidth="1"/>
    <col min="3" max="3" width="52.00390625" style="176" customWidth="1"/>
    <col min="4" max="4" width="7.00390625" style="108" customWidth="1"/>
    <col min="5" max="5" width="11.375" style="108" customWidth="1"/>
    <col min="6" max="6" width="8.50390625" style="108" customWidth="1"/>
    <col min="7" max="7" width="8.125" style="108" customWidth="1"/>
    <col min="8" max="8" width="6.125" style="108" customWidth="1"/>
    <col min="9" max="9" width="6.50390625" style="108" customWidth="1"/>
    <col min="10" max="10" width="20.25390625" style="177" customWidth="1"/>
    <col min="11" max="11" width="14.25390625" style="178" customWidth="1"/>
    <col min="12" max="12" width="9.625" style="178" customWidth="1"/>
    <col min="13" max="200" width="10.125" style="108" customWidth="1"/>
    <col min="201" max="16384" width="10.125" style="25" customWidth="1"/>
  </cols>
  <sheetData>
    <row r="1" spans="1:200" ht="18" customHeight="1">
      <c r="A1" s="179" t="s">
        <v>1484</v>
      </c>
      <c r="B1" s="180"/>
      <c r="C1" s="180"/>
      <c r="D1" s="179"/>
      <c r="E1" s="179"/>
      <c r="F1" s="179"/>
      <c r="G1" s="179"/>
      <c r="H1" s="179"/>
      <c r="I1" s="179"/>
      <c r="J1" s="217"/>
      <c r="K1" s="218"/>
      <c r="L1" s="218"/>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row>
    <row r="2" spans="1:200" ht="21.75" customHeight="1">
      <c r="A2" s="181" t="s">
        <v>1485</v>
      </c>
      <c r="B2" s="181"/>
      <c r="C2" s="181"/>
      <c r="D2" s="181"/>
      <c r="E2" s="181"/>
      <c r="F2" s="181"/>
      <c r="G2" s="181"/>
      <c r="H2" s="181"/>
      <c r="I2" s="181"/>
      <c r="J2" s="181"/>
      <c r="K2" s="181"/>
      <c r="L2" s="181"/>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row>
    <row r="3" spans="1:200" s="161" customFormat="1" ht="22.5" customHeight="1">
      <c r="A3" s="182"/>
      <c r="B3" s="183"/>
      <c r="C3" s="184"/>
      <c r="D3" s="185"/>
      <c r="E3" s="185"/>
      <c r="F3" s="185"/>
      <c r="G3" s="186"/>
      <c r="H3" s="186"/>
      <c r="I3" s="186"/>
      <c r="J3" s="219"/>
      <c r="K3" s="218"/>
      <c r="L3" s="218"/>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row>
    <row r="4" spans="1:200" s="161" customFormat="1" ht="25.5" customHeight="1">
      <c r="A4" s="187" t="s">
        <v>1486</v>
      </c>
      <c r="B4" s="187" t="s">
        <v>585</v>
      </c>
      <c r="C4" s="187"/>
      <c r="D4" s="187"/>
      <c r="E4" s="187"/>
      <c r="F4" s="187" t="s">
        <v>586</v>
      </c>
      <c r="G4" s="187"/>
      <c r="H4" s="187"/>
      <c r="I4" s="187"/>
      <c r="J4" s="221" t="s">
        <v>587</v>
      </c>
      <c r="K4" s="221" t="s">
        <v>588</v>
      </c>
      <c r="L4" s="221" t="s">
        <v>589</v>
      </c>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c r="EQ4" s="222"/>
      <c r="ER4" s="222"/>
      <c r="ES4" s="222"/>
      <c r="ET4" s="222"/>
      <c r="EU4" s="222"/>
      <c r="EV4" s="222"/>
      <c r="EW4" s="222"/>
      <c r="EX4" s="222"/>
      <c r="EY4" s="222"/>
      <c r="EZ4" s="222"/>
      <c r="FA4" s="222"/>
      <c r="FB4" s="222"/>
      <c r="FC4" s="222"/>
      <c r="FD4" s="222"/>
      <c r="FE4" s="222"/>
      <c r="FF4" s="222"/>
      <c r="FG4" s="222"/>
      <c r="FH4" s="222"/>
      <c r="FI4" s="222"/>
      <c r="FJ4" s="222"/>
      <c r="FK4" s="222"/>
      <c r="FL4" s="222"/>
      <c r="FM4" s="222"/>
      <c r="FN4" s="222"/>
      <c r="FO4" s="222"/>
      <c r="FP4" s="222"/>
      <c r="FQ4" s="222"/>
      <c r="FR4" s="222"/>
      <c r="FS4" s="222"/>
      <c r="FT4" s="222"/>
      <c r="FU4" s="222"/>
      <c r="FV4" s="222"/>
      <c r="FW4" s="222"/>
      <c r="FX4" s="222"/>
      <c r="FY4" s="222"/>
      <c r="FZ4" s="222"/>
      <c r="GA4" s="222"/>
      <c r="GB4" s="222"/>
      <c r="GC4" s="222"/>
      <c r="GD4" s="222"/>
      <c r="GE4" s="222"/>
      <c r="GF4" s="222"/>
      <c r="GG4" s="222"/>
      <c r="GH4" s="222"/>
      <c r="GI4" s="222"/>
      <c r="GJ4" s="222"/>
      <c r="GK4" s="222"/>
      <c r="GL4" s="222"/>
      <c r="GM4" s="222"/>
      <c r="GN4" s="222"/>
      <c r="GO4" s="222"/>
      <c r="GP4" s="222"/>
      <c r="GQ4" s="222"/>
      <c r="GR4" s="222"/>
    </row>
    <row r="5" spans="1:204" s="1" customFormat="1" ht="57" customHeight="1">
      <c r="A5" s="187"/>
      <c r="B5" s="188" t="s">
        <v>590</v>
      </c>
      <c r="C5" s="188" t="s">
        <v>591</v>
      </c>
      <c r="D5" s="188" t="s">
        <v>592</v>
      </c>
      <c r="E5" s="188" t="s">
        <v>593</v>
      </c>
      <c r="F5" s="188" t="s">
        <v>1487</v>
      </c>
      <c r="G5" s="188" t="s">
        <v>1488</v>
      </c>
      <c r="H5" s="188" t="s">
        <v>1489</v>
      </c>
      <c r="I5" s="188" t="s">
        <v>597</v>
      </c>
      <c r="J5" s="221"/>
      <c r="K5" s="221"/>
      <c r="L5" s="221"/>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c r="FP5" s="222"/>
      <c r="FQ5" s="222"/>
      <c r="FR5" s="222"/>
      <c r="FS5" s="222"/>
      <c r="FT5" s="222"/>
      <c r="FU5" s="222"/>
      <c r="FV5" s="222"/>
      <c r="FW5" s="222"/>
      <c r="FX5" s="222"/>
      <c r="FY5" s="222"/>
      <c r="FZ5" s="222"/>
      <c r="GA5" s="222"/>
      <c r="GB5" s="222"/>
      <c r="GC5" s="222"/>
      <c r="GD5" s="222"/>
      <c r="GE5" s="222"/>
      <c r="GF5" s="222"/>
      <c r="GG5" s="222"/>
      <c r="GH5" s="222"/>
      <c r="GI5" s="222"/>
      <c r="GJ5" s="222"/>
      <c r="GK5" s="222"/>
      <c r="GL5" s="222"/>
      <c r="GM5" s="222"/>
      <c r="GN5" s="222"/>
      <c r="GO5" s="222"/>
      <c r="GP5" s="222"/>
      <c r="GQ5" s="222"/>
      <c r="GR5" s="222"/>
      <c r="GS5" s="161"/>
      <c r="GT5" s="161"/>
      <c r="GU5" s="161"/>
      <c r="GV5" s="161"/>
    </row>
    <row r="6" spans="1:12" s="2" customFormat="1" ht="26.25" customHeight="1">
      <c r="A6" s="32">
        <v>1</v>
      </c>
      <c r="B6" s="33">
        <v>2</v>
      </c>
      <c r="C6" s="33">
        <v>3</v>
      </c>
      <c r="D6" s="32">
        <v>4</v>
      </c>
      <c r="E6" s="32">
        <v>5</v>
      </c>
      <c r="F6" s="32">
        <v>6</v>
      </c>
      <c r="G6" s="32">
        <v>7</v>
      </c>
      <c r="H6" s="32">
        <v>8</v>
      </c>
      <c r="I6" s="32">
        <v>9</v>
      </c>
      <c r="J6" s="79">
        <v>10</v>
      </c>
      <c r="K6" s="32">
        <v>11</v>
      </c>
      <c r="L6" s="32"/>
    </row>
    <row r="7" spans="1:204" s="162" customFormat="1" ht="26.25" customHeight="1">
      <c r="A7" s="189"/>
      <c r="B7" s="189" t="s">
        <v>1490</v>
      </c>
      <c r="C7" s="190">
        <v>110</v>
      </c>
      <c r="D7" s="191"/>
      <c r="E7" s="191"/>
      <c r="F7" s="192">
        <f>SUM(F8,F15,F26,F83,F149)</f>
        <v>6650129.59</v>
      </c>
      <c r="G7" s="192">
        <f>SUM(G8,G15,G26,G83,G149)</f>
        <v>1148995.0150000001</v>
      </c>
      <c r="H7" s="191"/>
      <c r="I7" s="191"/>
      <c r="J7" s="223"/>
      <c r="K7" s="191"/>
      <c r="L7" s="191"/>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c r="FV7" s="224"/>
      <c r="FW7" s="224"/>
      <c r="FX7" s="224"/>
      <c r="FY7" s="224"/>
      <c r="FZ7" s="224"/>
      <c r="GA7" s="224"/>
      <c r="GB7" s="224"/>
      <c r="GC7" s="224"/>
      <c r="GD7" s="224"/>
      <c r="GE7" s="224"/>
      <c r="GF7" s="224"/>
      <c r="GG7" s="224"/>
      <c r="GH7" s="224"/>
      <c r="GI7" s="224"/>
      <c r="GJ7" s="224"/>
      <c r="GK7" s="224"/>
      <c r="GL7" s="224"/>
      <c r="GM7" s="224"/>
      <c r="GN7" s="224"/>
      <c r="GO7" s="224"/>
      <c r="GP7" s="224"/>
      <c r="GQ7" s="224"/>
      <c r="GR7" s="224"/>
      <c r="GS7" s="171"/>
      <c r="GT7" s="171"/>
      <c r="GU7" s="171"/>
      <c r="GV7" s="171"/>
    </row>
    <row r="8" spans="1:204" s="4" customFormat="1" ht="24.75" customHeight="1">
      <c r="A8" s="38" t="s">
        <v>599</v>
      </c>
      <c r="B8" s="39"/>
      <c r="C8" s="36">
        <v>6</v>
      </c>
      <c r="D8" s="37"/>
      <c r="E8" s="37"/>
      <c r="F8" s="37">
        <f>SUM(F9:F14)</f>
        <v>894591.31</v>
      </c>
      <c r="G8" s="37">
        <f>SUM(G9:G14)</f>
        <v>230526</v>
      </c>
      <c r="H8" s="37"/>
      <c r="I8" s="37"/>
      <c r="J8" s="225"/>
      <c r="K8" s="83"/>
      <c r="L8" s="83"/>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15"/>
      <c r="GT8" s="15"/>
      <c r="GU8" s="15"/>
      <c r="GV8" s="15"/>
    </row>
    <row r="9" spans="1:200" s="5" customFormat="1" ht="31.5" customHeight="1">
      <c r="A9" s="40">
        <v>1</v>
      </c>
      <c r="B9" s="46" t="s">
        <v>1491</v>
      </c>
      <c r="C9" s="46" t="s">
        <v>1492</v>
      </c>
      <c r="D9" s="43" t="s">
        <v>1358</v>
      </c>
      <c r="E9" s="43" t="s">
        <v>782</v>
      </c>
      <c r="F9" s="43">
        <v>15000</v>
      </c>
      <c r="G9" s="43">
        <v>6000</v>
      </c>
      <c r="H9" s="43">
        <v>2019.5</v>
      </c>
      <c r="I9" s="43">
        <v>2020.03</v>
      </c>
      <c r="J9" s="88" t="s">
        <v>1090</v>
      </c>
      <c r="K9" s="54" t="s">
        <v>1029</v>
      </c>
      <c r="L9" s="194" t="s">
        <v>606</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row>
    <row r="10" spans="1:200" s="5" customFormat="1" ht="33.75" customHeight="1">
      <c r="A10" s="40">
        <v>2</v>
      </c>
      <c r="B10" s="193" t="s">
        <v>1493</v>
      </c>
      <c r="C10" s="193" t="s">
        <v>1494</v>
      </c>
      <c r="D10" s="194" t="s">
        <v>1495</v>
      </c>
      <c r="E10" s="194" t="s">
        <v>1496</v>
      </c>
      <c r="F10" s="43">
        <v>823048</v>
      </c>
      <c r="G10" s="43">
        <v>200000</v>
      </c>
      <c r="H10" s="43">
        <v>2019</v>
      </c>
      <c r="I10" s="43">
        <v>2022</v>
      </c>
      <c r="J10" s="88" t="s">
        <v>1497</v>
      </c>
      <c r="K10" s="194" t="s">
        <v>1498</v>
      </c>
      <c r="L10" s="194" t="s">
        <v>606</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row>
    <row r="11" spans="1:256" s="163" customFormat="1" ht="31.5" customHeight="1">
      <c r="A11" s="48">
        <v>3</v>
      </c>
      <c r="B11" s="193" t="s">
        <v>1499</v>
      </c>
      <c r="C11" s="193" t="s">
        <v>1500</v>
      </c>
      <c r="D11" s="194" t="s">
        <v>1358</v>
      </c>
      <c r="E11" s="194" t="s">
        <v>951</v>
      </c>
      <c r="F11" s="194">
        <v>18200</v>
      </c>
      <c r="G11" s="194">
        <v>10000</v>
      </c>
      <c r="H11" s="194">
        <v>2019.6</v>
      </c>
      <c r="I11" s="194">
        <v>2021.6</v>
      </c>
      <c r="J11" s="226" t="s">
        <v>1501</v>
      </c>
      <c r="K11" s="194" t="s">
        <v>1502</v>
      </c>
      <c r="L11" s="194" t="s">
        <v>606</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199" s="5" customFormat="1" ht="31.5" customHeight="1">
      <c r="A12" s="40">
        <v>4</v>
      </c>
      <c r="B12" s="46" t="s">
        <v>1503</v>
      </c>
      <c r="C12" s="46" t="s">
        <v>1504</v>
      </c>
      <c r="D12" s="43" t="s">
        <v>1358</v>
      </c>
      <c r="E12" s="43" t="s">
        <v>645</v>
      </c>
      <c r="F12" s="43">
        <v>17817.31</v>
      </c>
      <c r="G12" s="43">
        <v>10000</v>
      </c>
      <c r="H12" s="54" t="s">
        <v>1505</v>
      </c>
      <c r="I12" s="43">
        <v>2020.11</v>
      </c>
      <c r="J12" s="88" t="s">
        <v>1046</v>
      </c>
      <c r="K12" s="54" t="s">
        <v>1506</v>
      </c>
      <c r="L12" s="194" t="s">
        <v>606</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row>
    <row r="13" spans="1:256" s="164" customFormat="1" ht="36.75" customHeight="1">
      <c r="A13" s="67" t="s">
        <v>1507</v>
      </c>
      <c r="B13" s="50" t="s">
        <v>1508</v>
      </c>
      <c r="C13" s="50" t="s">
        <v>1509</v>
      </c>
      <c r="D13" s="48" t="s">
        <v>1510</v>
      </c>
      <c r="E13" s="48" t="s">
        <v>720</v>
      </c>
      <c r="F13" s="48">
        <v>1526</v>
      </c>
      <c r="G13" s="48">
        <v>1526</v>
      </c>
      <c r="H13" s="195">
        <v>2019.02</v>
      </c>
      <c r="I13" s="195">
        <v>2019.05</v>
      </c>
      <c r="J13" s="50"/>
      <c r="K13" s="48" t="s">
        <v>1511</v>
      </c>
      <c r="L13" s="194" t="s">
        <v>606</v>
      </c>
      <c r="M13" s="101" t="s">
        <v>1512</v>
      </c>
      <c r="N13" s="100"/>
      <c r="O13" s="89"/>
      <c r="P13" s="89"/>
      <c r="Q13" s="89"/>
      <c r="R13" s="89">
        <v>1526</v>
      </c>
      <c r="S13" s="89">
        <v>1526</v>
      </c>
      <c r="T13" s="89"/>
      <c r="U13" s="89"/>
      <c r="V13" s="89"/>
      <c r="W13" s="89"/>
      <c r="X13" s="89"/>
      <c r="Y13" s="89"/>
      <c r="Z13" s="89"/>
      <c r="AA13" s="89"/>
      <c r="AB13" s="89"/>
      <c r="AC13" s="89"/>
      <c r="AD13" s="89" t="s">
        <v>1513</v>
      </c>
      <c r="AE13" s="89"/>
      <c r="AF13" s="89"/>
      <c r="AG13" s="89"/>
      <c r="AH13" s="89"/>
      <c r="AI13" s="89"/>
      <c r="AJ13" s="89"/>
      <c r="AK13" s="89"/>
      <c r="AL13" s="89"/>
      <c r="AM13" s="89"/>
      <c r="AN13" s="89"/>
      <c r="AO13" s="89"/>
      <c r="AP13" s="89"/>
      <c r="AQ13" s="89"/>
      <c r="AR13" s="89"/>
      <c r="AS13" s="89"/>
      <c r="AT13" s="89"/>
      <c r="AU13" s="89"/>
      <c r="AV13" s="89"/>
      <c r="AW13" s="89"/>
      <c r="AX13" s="89" t="s">
        <v>1514</v>
      </c>
      <c r="AY13" s="100" t="s">
        <v>1515</v>
      </c>
      <c r="AZ13" s="89" t="s">
        <v>1516</v>
      </c>
      <c r="BA13" s="100">
        <v>13529719872</v>
      </c>
      <c r="BB13" s="89" t="s">
        <v>1517</v>
      </c>
      <c r="BC13" s="100">
        <v>675300</v>
      </c>
      <c r="BD13" s="89" t="s">
        <v>1518</v>
      </c>
      <c r="BE13" s="48"/>
      <c r="BF13" s="48"/>
      <c r="BG13" s="40"/>
      <c r="BH13" s="40"/>
      <c r="BI13" s="19"/>
      <c r="BJ13" s="19"/>
      <c r="BK13" s="19"/>
      <c r="BL13" s="19"/>
      <c r="BM13" s="19"/>
      <c r="BN13" s="19"/>
      <c r="BO13" s="19"/>
      <c r="BP13" s="19"/>
      <c r="BQ13" s="19"/>
      <c r="BR13" s="19"/>
      <c r="BS13" s="19"/>
      <c r="BT13" s="19"/>
      <c r="BU13" s="19"/>
      <c r="BV13" s="19"/>
      <c r="BW13" s="19"/>
      <c r="BX13" s="19"/>
      <c r="BY13" s="19"/>
      <c r="BZ13" s="19"/>
      <c r="CA13" s="239"/>
      <c r="CB13" s="239"/>
      <c r="CC13" s="239"/>
      <c r="CD13" s="239"/>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5"/>
      <c r="IS13" s="5"/>
      <c r="IT13" s="5"/>
      <c r="IU13" s="5"/>
      <c r="IV13" s="5"/>
    </row>
    <row r="14" spans="1:200" s="5" customFormat="1" ht="33" customHeight="1">
      <c r="A14" s="40">
        <v>6</v>
      </c>
      <c r="B14" s="50" t="s">
        <v>1519</v>
      </c>
      <c r="C14" s="50" t="s">
        <v>1520</v>
      </c>
      <c r="D14" s="48" t="s">
        <v>1358</v>
      </c>
      <c r="E14" s="48" t="s">
        <v>720</v>
      </c>
      <c r="F14" s="48">
        <v>19000</v>
      </c>
      <c r="G14" s="48">
        <v>3000</v>
      </c>
      <c r="H14" s="48">
        <v>2019</v>
      </c>
      <c r="I14" s="48">
        <v>2020</v>
      </c>
      <c r="J14" s="89" t="s">
        <v>653</v>
      </c>
      <c r="K14" s="48" t="s">
        <v>1511</v>
      </c>
      <c r="L14" s="194" t="s">
        <v>606</v>
      </c>
      <c r="M14" s="19"/>
      <c r="N14" s="19"/>
      <c r="O14" s="19"/>
      <c r="P14" s="19"/>
      <c r="Q14" s="19"/>
      <c r="R14" s="19"/>
      <c r="S14" s="19"/>
      <c r="T14" s="19"/>
      <c r="U14" s="19"/>
      <c r="V14" s="19"/>
      <c r="W14" s="19"/>
      <c r="X14" s="19"/>
      <c r="Y14" s="19"/>
      <c r="Z14" s="19"/>
      <c r="AA14" s="19"/>
      <c r="AB14" s="239"/>
      <c r="AC14" s="239"/>
      <c r="AD14" s="239" t="s">
        <v>1521</v>
      </c>
      <c r="AE14" s="239" t="s">
        <v>1521</v>
      </c>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row>
    <row r="15" spans="1:204" s="165" customFormat="1" ht="24.75" customHeight="1">
      <c r="A15" s="38" t="s">
        <v>629</v>
      </c>
      <c r="B15" s="39"/>
      <c r="C15" s="36">
        <v>10</v>
      </c>
      <c r="D15" s="37"/>
      <c r="E15" s="37"/>
      <c r="F15" s="196">
        <f>SUM(F16:F25)</f>
        <v>474795.6</v>
      </c>
      <c r="G15" s="196">
        <f>SUM(G16:G25)</f>
        <v>90622.3</v>
      </c>
      <c r="H15" s="37"/>
      <c r="I15" s="37"/>
      <c r="J15" s="82"/>
      <c r="K15" s="83"/>
      <c r="L15" s="83"/>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27"/>
      <c r="DR15" s="227"/>
      <c r="DS15" s="227"/>
      <c r="DT15" s="227"/>
      <c r="DU15" s="227"/>
      <c r="DV15" s="227"/>
      <c r="DW15" s="227"/>
      <c r="DX15" s="227"/>
      <c r="DY15" s="227"/>
      <c r="DZ15" s="227"/>
      <c r="EA15" s="227"/>
      <c r="EB15" s="227"/>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27"/>
      <c r="FA15" s="227"/>
      <c r="FB15" s="227"/>
      <c r="FC15" s="227"/>
      <c r="FD15" s="227"/>
      <c r="FE15" s="227"/>
      <c r="FF15" s="227"/>
      <c r="FG15" s="227"/>
      <c r="FH15" s="227"/>
      <c r="FI15" s="227"/>
      <c r="FJ15" s="227"/>
      <c r="FK15" s="227"/>
      <c r="FL15" s="227"/>
      <c r="FM15" s="227"/>
      <c r="FN15" s="227"/>
      <c r="FO15" s="227"/>
      <c r="FP15" s="227"/>
      <c r="FQ15" s="227"/>
      <c r="FR15" s="227"/>
      <c r="FS15" s="227"/>
      <c r="FT15" s="227"/>
      <c r="FU15" s="227"/>
      <c r="FV15" s="227"/>
      <c r="FW15" s="227"/>
      <c r="FX15" s="227"/>
      <c r="FY15" s="227"/>
      <c r="FZ15" s="227"/>
      <c r="GA15" s="227"/>
      <c r="GB15" s="227"/>
      <c r="GC15" s="227"/>
      <c r="GD15" s="227"/>
      <c r="GE15" s="227"/>
      <c r="GF15" s="227"/>
      <c r="GG15" s="227"/>
      <c r="GH15" s="227"/>
      <c r="GI15" s="227"/>
      <c r="GJ15" s="227"/>
      <c r="GK15" s="227"/>
      <c r="GL15" s="227"/>
      <c r="GM15" s="227"/>
      <c r="GN15" s="227"/>
      <c r="GO15" s="227"/>
      <c r="GP15" s="227"/>
      <c r="GQ15" s="227"/>
      <c r="GR15" s="227"/>
      <c r="GS15" s="15"/>
      <c r="GT15" s="15"/>
      <c r="GU15" s="15"/>
      <c r="GV15" s="15"/>
    </row>
    <row r="16" spans="1:200" s="7" customFormat="1" ht="84" customHeight="1">
      <c r="A16" s="40">
        <v>7</v>
      </c>
      <c r="B16" s="125" t="s">
        <v>1522</v>
      </c>
      <c r="C16" s="125" t="s">
        <v>1523</v>
      </c>
      <c r="D16" s="63" t="s">
        <v>1524</v>
      </c>
      <c r="E16" s="63" t="s">
        <v>1525</v>
      </c>
      <c r="F16" s="129">
        <v>62497.3</v>
      </c>
      <c r="G16" s="129">
        <v>9000</v>
      </c>
      <c r="H16" s="43">
        <v>2019.2</v>
      </c>
      <c r="I16" s="43">
        <v>2025</v>
      </c>
      <c r="J16" s="88"/>
      <c r="K16" s="63" t="s">
        <v>1526</v>
      </c>
      <c r="L16" s="63" t="s">
        <v>640</v>
      </c>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row>
    <row r="17" spans="1:256" s="166" customFormat="1" ht="30" customHeight="1">
      <c r="A17" s="40">
        <v>8</v>
      </c>
      <c r="B17" s="46" t="s">
        <v>1527</v>
      </c>
      <c r="C17" s="46" t="s">
        <v>1528</v>
      </c>
      <c r="D17" s="43" t="s">
        <v>1529</v>
      </c>
      <c r="E17" s="48" t="s">
        <v>1530</v>
      </c>
      <c r="F17" s="48">
        <v>98293</v>
      </c>
      <c r="G17" s="43">
        <v>4000</v>
      </c>
      <c r="H17" s="43">
        <v>2020</v>
      </c>
      <c r="I17" s="43">
        <v>2022</v>
      </c>
      <c r="J17" s="100" t="s">
        <v>1285</v>
      </c>
      <c r="K17" s="48" t="s">
        <v>1531</v>
      </c>
      <c r="L17" s="63" t="s">
        <v>640</v>
      </c>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1"/>
      <c r="GS17" s="11"/>
      <c r="GT17" s="11"/>
      <c r="GU17" s="11"/>
      <c r="GV17" s="11"/>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00" s="7" customFormat="1" ht="43.5" customHeight="1">
      <c r="A18" s="40">
        <v>9</v>
      </c>
      <c r="B18" s="46" t="s">
        <v>1532</v>
      </c>
      <c r="C18" s="46" t="s">
        <v>1533</v>
      </c>
      <c r="D18" s="43" t="s">
        <v>1534</v>
      </c>
      <c r="E18" s="43" t="s">
        <v>1535</v>
      </c>
      <c r="F18" s="43">
        <v>93469</v>
      </c>
      <c r="G18" s="43">
        <v>20000</v>
      </c>
      <c r="H18" s="43">
        <v>2019.1</v>
      </c>
      <c r="I18" s="43">
        <v>2025</v>
      </c>
      <c r="J18" s="88"/>
      <c r="K18" s="54" t="s">
        <v>1536</v>
      </c>
      <c r="L18" s="63" t="s">
        <v>640</v>
      </c>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row>
    <row r="19" spans="1:204" s="7" customFormat="1" ht="34.5" customHeight="1">
      <c r="A19" s="40">
        <v>10</v>
      </c>
      <c r="B19" s="50" t="s">
        <v>1537</v>
      </c>
      <c r="C19" s="50" t="s">
        <v>1538</v>
      </c>
      <c r="D19" s="48" t="s">
        <v>1534</v>
      </c>
      <c r="E19" s="48" t="s">
        <v>626</v>
      </c>
      <c r="F19" s="71">
        <v>95526</v>
      </c>
      <c r="G19" s="71">
        <v>15900</v>
      </c>
      <c r="H19" s="48">
        <v>201912</v>
      </c>
      <c r="I19" s="126">
        <v>202512</v>
      </c>
      <c r="J19" s="100"/>
      <c r="K19" s="48" t="s">
        <v>1539</v>
      </c>
      <c r="L19" s="63" t="s">
        <v>640</v>
      </c>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1"/>
      <c r="GS19" s="11"/>
      <c r="GT19" s="11"/>
      <c r="GU19" s="11"/>
      <c r="GV19" s="11"/>
    </row>
    <row r="20" spans="1:12" s="7" customFormat="1" ht="51" customHeight="1">
      <c r="A20" s="40">
        <v>11</v>
      </c>
      <c r="B20" s="41" t="s">
        <v>1540</v>
      </c>
      <c r="C20" s="41" t="s">
        <v>1541</v>
      </c>
      <c r="D20" s="48" t="s">
        <v>1358</v>
      </c>
      <c r="E20" s="43" t="s">
        <v>720</v>
      </c>
      <c r="F20" s="43">
        <v>3722.3</v>
      </c>
      <c r="G20" s="43">
        <v>3722.3</v>
      </c>
      <c r="H20" s="197">
        <v>2019</v>
      </c>
      <c r="I20" s="197">
        <v>2020</v>
      </c>
      <c r="J20" s="94" t="s">
        <v>1542</v>
      </c>
      <c r="K20" s="54" t="s">
        <v>801</v>
      </c>
      <c r="L20" s="54" t="s">
        <v>737</v>
      </c>
    </row>
    <row r="21" spans="1:200" s="7" customFormat="1" ht="84" customHeight="1">
      <c r="A21" s="40">
        <v>12</v>
      </c>
      <c r="B21" s="41" t="s">
        <v>1543</v>
      </c>
      <c r="C21" s="46" t="s">
        <v>1544</v>
      </c>
      <c r="D21" s="43">
        <v>2019</v>
      </c>
      <c r="E21" s="43" t="s">
        <v>1545</v>
      </c>
      <c r="F21" s="43">
        <v>8700</v>
      </c>
      <c r="G21" s="43">
        <v>3000</v>
      </c>
      <c r="H21" s="43">
        <v>2019.1</v>
      </c>
      <c r="I21" s="48">
        <v>2019</v>
      </c>
      <c r="J21" s="88"/>
      <c r="K21" s="54" t="s">
        <v>1546</v>
      </c>
      <c r="L21" s="54" t="s">
        <v>737</v>
      </c>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row>
    <row r="22" spans="1:12" s="7" customFormat="1" ht="36.75" customHeight="1">
      <c r="A22" s="40">
        <v>13</v>
      </c>
      <c r="B22" s="50" t="s">
        <v>1547</v>
      </c>
      <c r="C22" s="58" t="s">
        <v>1548</v>
      </c>
      <c r="D22" s="43" t="s">
        <v>963</v>
      </c>
      <c r="E22" s="43" t="s">
        <v>1549</v>
      </c>
      <c r="F22" s="43">
        <v>47274</v>
      </c>
      <c r="G22" s="43">
        <v>20000</v>
      </c>
      <c r="H22" s="43">
        <v>2018.6</v>
      </c>
      <c r="I22" s="43">
        <v>2020</v>
      </c>
      <c r="J22" s="88" t="s">
        <v>1550</v>
      </c>
      <c r="K22" s="91" t="s">
        <v>1551</v>
      </c>
      <c r="L22" s="54" t="s">
        <v>737</v>
      </c>
    </row>
    <row r="23" spans="1:200" s="7" customFormat="1" ht="74.25" customHeight="1">
      <c r="A23" s="40">
        <v>14</v>
      </c>
      <c r="B23" s="46" t="s">
        <v>1552</v>
      </c>
      <c r="C23" s="46" t="s">
        <v>1553</v>
      </c>
      <c r="D23" s="43" t="s">
        <v>1162</v>
      </c>
      <c r="E23" s="43" t="s">
        <v>951</v>
      </c>
      <c r="F23" s="43">
        <v>42314</v>
      </c>
      <c r="G23" s="43">
        <v>8000</v>
      </c>
      <c r="H23" s="43">
        <v>2019.7</v>
      </c>
      <c r="I23" s="43">
        <v>2021.12</v>
      </c>
      <c r="J23" s="88"/>
      <c r="K23" s="54" t="s">
        <v>1554</v>
      </c>
      <c r="L23" s="54" t="s">
        <v>737</v>
      </c>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row>
    <row r="24" spans="1:200" s="7" customFormat="1" ht="27" customHeight="1">
      <c r="A24" s="40">
        <v>15</v>
      </c>
      <c r="B24" s="50" t="s">
        <v>1555</v>
      </c>
      <c r="C24" s="50" t="s">
        <v>1556</v>
      </c>
      <c r="D24" s="54" t="s">
        <v>1358</v>
      </c>
      <c r="E24" s="198" t="s">
        <v>1557</v>
      </c>
      <c r="F24" s="134">
        <v>8000</v>
      </c>
      <c r="G24" s="134">
        <v>4000</v>
      </c>
      <c r="H24" s="48">
        <v>2019</v>
      </c>
      <c r="I24" s="43">
        <v>2020</v>
      </c>
      <c r="J24" s="102" t="s">
        <v>1558</v>
      </c>
      <c r="K24" s="40" t="s">
        <v>1559</v>
      </c>
      <c r="L24" s="54" t="s">
        <v>1560</v>
      </c>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row>
    <row r="25" spans="1:200" s="7" customFormat="1" ht="33" customHeight="1">
      <c r="A25" s="40">
        <v>16</v>
      </c>
      <c r="B25" s="46" t="s">
        <v>1561</v>
      </c>
      <c r="C25" s="46" t="s">
        <v>1562</v>
      </c>
      <c r="D25" s="43" t="s">
        <v>1358</v>
      </c>
      <c r="E25" s="43" t="s">
        <v>1563</v>
      </c>
      <c r="F25" s="43">
        <v>15000</v>
      </c>
      <c r="G25" s="43">
        <v>3000</v>
      </c>
      <c r="H25" s="43">
        <v>2019.3</v>
      </c>
      <c r="I25" s="43">
        <v>2020.12</v>
      </c>
      <c r="J25" s="88" t="s">
        <v>1564</v>
      </c>
      <c r="K25" s="54" t="s">
        <v>1565</v>
      </c>
      <c r="L25" s="54" t="s">
        <v>737</v>
      </c>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row>
    <row r="26" spans="1:204" s="165" customFormat="1" ht="24.75" customHeight="1">
      <c r="A26" s="38" t="s">
        <v>641</v>
      </c>
      <c r="B26" s="39"/>
      <c r="C26" s="36">
        <v>45</v>
      </c>
      <c r="D26" s="37"/>
      <c r="E26" s="37"/>
      <c r="F26" s="32">
        <f>SUM(F27,F32,F37,F47,F54)</f>
        <v>1945557.04</v>
      </c>
      <c r="G26" s="32">
        <f>SUM(G27,G32,G37,G47,G54)</f>
        <v>446762.155</v>
      </c>
      <c r="H26" s="37"/>
      <c r="I26" s="37"/>
      <c r="J26" s="225"/>
      <c r="K26" s="228"/>
      <c r="L26" s="228"/>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S26" s="229"/>
      <c r="CT26" s="229"/>
      <c r="CU26" s="229"/>
      <c r="CV26" s="229"/>
      <c r="CW26" s="229"/>
      <c r="CX26" s="229"/>
      <c r="CY26" s="229"/>
      <c r="CZ26" s="229"/>
      <c r="DA26" s="229"/>
      <c r="DB26" s="229"/>
      <c r="DC26" s="229"/>
      <c r="DD26" s="229"/>
      <c r="DE26" s="229"/>
      <c r="DF26" s="229"/>
      <c r="DG26" s="229"/>
      <c r="DH26" s="229"/>
      <c r="DI26" s="229"/>
      <c r="DJ26" s="229"/>
      <c r="DK26" s="229"/>
      <c r="DL26" s="229"/>
      <c r="DM26" s="229"/>
      <c r="DN26" s="229"/>
      <c r="DO26" s="229"/>
      <c r="DP26" s="229"/>
      <c r="DQ26" s="229"/>
      <c r="DR26" s="229"/>
      <c r="DS26" s="229"/>
      <c r="DT26" s="229"/>
      <c r="DU26" s="229"/>
      <c r="DV26" s="229"/>
      <c r="DW26" s="229"/>
      <c r="DX26" s="229"/>
      <c r="DY26" s="229"/>
      <c r="DZ26" s="229"/>
      <c r="EA26" s="229"/>
      <c r="EB26" s="229"/>
      <c r="EC26" s="229"/>
      <c r="ED26" s="229"/>
      <c r="EE26" s="229"/>
      <c r="EF26" s="229"/>
      <c r="EG26" s="229"/>
      <c r="EH26" s="229"/>
      <c r="EI26" s="229"/>
      <c r="EJ26" s="229"/>
      <c r="EK26" s="229"/>
      <c r="EL26" s="229"/>
      <c r="EM26" s="229"/>
      <c r="EN26" s="229"/>
      <c r="EO26" s="229"/>
      <c r="EP26" s="229"/>
      <c r="EQ26" s="229"/>
      <c r="ER26" s="229"/>
      <c r="ES26" s="229"/>
      <c r="ET26" s="229"/>
      <c r="EU26" s="229"/>
      <c r="EV26" s="229"/>
      <c r="EW26" s="229"/>
      <c r="EX26" s="229"/>
      <c r="EY26" s="229"/>
      <c r="EZ26" s="229"/>
      <c r="FA26" s="229"/>
      <c r="FB26" s="229"/>
      <c r="FC26" s="229"/>
      <c r="FD26" s="229"/>
      <c r="FE26" s="229"/>
      <c r="FF26" s="229"/>
      <c r="FG26" s="229"/>
      <c r="FH26" s="229"/>
      <c r="FI26" s="229"/>
      <c r="FJ26" s="229"/>
      <c r="FK26" s="229"/>
      <c r="FL26" s="229"/>
      <c r="FM26" s="229"/>
      <c r="FN26" s="229"/>
      <c r="FO26" s="229"/>
      <c r="FP26" s="229"/>
      <c r="FQ26" s="229"/>
      <c r="FR26" s="229"/>
      <c r="FS26" s="229"/>
      <c r="FT26" s="229"/>
      <c r="FU26" s="229"/>
      <c r="FV26" s="229"/>
      <c r="FW26" s="229"/>
      <c r="FX26" s="229"/>
      <c r="FY26" s="229"/>
      <c r="FZ26" s="229"/>
      <c r="GA26" s="229"/>
      <c r="GB26" s="229"/>
      <c r="GC26" s="229"/>
      <c r="GD26" s="229"/>
      <c r="GE26" s="229"/>
      <c r="GF26" s="229"/>
      <c r="GG26" s="229"/>
      <c r="GH26" s="229"/>
      <c r="GI26" s="229"/>
      <c r="GJ26" s="229"/>
      <c r="GK26" s="229"/>
      <c r="GL26" s="229"/>
      <c r="GM26" s="229"/>
      <c r="GN26" s="229"/>
      <c r="GO26" s="229"/>
      <c r="GP26" s="229"/>
      <c r="GQ26" s="229"/>
      <c r="GR26" s="229"/>
      <c r="GS26" s="15"/>
      <c r="GT26" s="15"/>
      <c r="GU26" s="15"/>
      <c r="GV26" s="15"/>
    </row>
    <row r="27" spans="1:200" s="7" customFormat="1" ht="24.75" customHeight="1">
      <c r="A27" s="40" t="s">
        <v>1060</v>
      </c>
      <c r="B27" s="41"/>
      <c r="C27" s="33">
        <v>4</v>
      </c>
      <c r="D27" s="32"/>
      <c r="E27" s="32"/>
      <c r="F27" s="32">
        <f>SUM(F28:F31)</f>
        <v>72512.15</v>
      </c>
      <c r="G27" s="32">
        <f>SUM(G28:G31)</f>
        <v>25629.22</v>
      </c>
      <c r="H27" s="32"/>
      <c r="I27" s="32"/>
      <c r="J27" s="98"/>
      <c r="K27" s="99"/>
      <c r="L27" s="99"/>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c r="DP27" s="230"/>
      <c r="DQ27" s="230"/>
      <c r="DR27" s="230"/>
      <c r="DS27" s="230"/>
      <c r="DT27" s="230"/>
      <c r="DU27" s="230"/>
      <c r="DV27" s="230"/>
      <c r="DW27" s="230"/>
      <c r="DX27" s="230"/>
      <c r="DY27" s="230"/>
      <c r="DZ27" s="230"/>
      <c r="EA27" s="230"/>
      <c r="EB27" s="230"/>
      <c r="EC27" s="230"/>
      <c r="ED27" s="230"/>
      <c r="EE27" s="230"/>
      <c r="EF27" s="230"/>
      <c r="EG27" s="230"/>
      <c r="EH27" s="230"/>
      <c r="EI27" s="230"/>
      <c r="EJ27" s="230"/>
      <c r="EK27" s="230"/>
      <c r="EL27" s="230"/>
      <c r="EM27" s="230"/>
      <c r="EN27" s="230"/>
      <c r="EO27" s="230"/>
      <c r="EP27" s="230"/>
      <c r="EQ27" s="230"/>
      <c r="ER27" s="230"/>
      <c r="ES27" s="230"/>
      <c r="ET27" s="230"/>
      <c r="EU27" s="230"/>
      <c r="EV27" s="230"/>
      <c r="EW27" s="230"/>
      <c r="EX27" s="230"/>
      <c r="EY27" s="230"/>
      <c r="EZ27" s="230"/>
      <c r="FA27" s="230"/>
      <c r="FB27" s="230"/>
      <c r="FC27" s="230"/>
      <c r="FD27" s="230"/>
      <c r="FE27" s="230"/>
      <c r="FF27" s="230"/>
      <c r="FG27" s="230"/>
      <c r="FH27" s="230"/>
      <c r="FI27" s="230"/>
      <c r="FJ27" s="230"/>
      <c r="FK27" s="230"/>
      <c r="FL27" s="230"/>
      <c r="FM27" s="230"/>
      <c r="FN27" s="230"/>
      <c r="FO27" s="230"/>
      <c r="FP27" s="230"/>
      <c r="FQ27" s="230"/>
      <c r="FR27" s="230"/>
      <c r="FS27" s="230"/>
      <c r="FT27" s="230"/>
      <c r="FU27" s="230"/>
      <c r="FV27" s="230"/>
      <c r="FW27" s="230"/>
      <c r="FX27" s="230"/>
      <c r="FY27" s="230"/>
      <c r="FZ27" s="230"/>
      <c r="GA27" s="230"/>
      <c r="GB27" s="230"/>
      <c r="GC27" s="230"/>
      <c r="GD27" s="230"/>
      <c r="GE27" s="230"/>
      <c r="GF27" s="230"/>
      <c r="GG27" s="230"/>
      <c r="GH27" s="230"/>
      <c r="GI27" s="230"/>
      <c r="GJ27" s="230"/>
      <c r="GK27" s="230"/>
      <c r="GL27" s="230"/>
      <c r="GM27" s="230"/>
      <c r="GN27" s="230"/>
      <c r="GO27" s="230"/>
      <c r="GP27" s="230"/>
      <c r="GQ27" s="230"/>
      <c r="GR27" s="230"/>
    </row>
    <row r="28" spans="1:200" s="5" customFormat="1" ht="33" customHeight="1">
      <c r="A28" s="40">
        <v>17</v>
      </c>
      <c r="B28" s="46" t="s">
        <v>1566</v>
      </c>
      <c r="C28" s="46" t="s">
        <v>668</v>
      </c>
      <c r="D28" s="43">
        <v>2019</v>
      </c>
      <c r="E28" s="43" t="s">
        <v>1567</v>
      </c>
      <c r="F28" s="43">
        <v>6073.62</v>
      </c>
      <c r="G28" s="43">
        <v>6073.62</v>
      </c>
      <c r="H28" s="43">
        <v>2019.3</v>
      </c>
      <c r="I28" s="43">
        <v>2019.12</v>
      </c>
      <c r="J28" s="88"/>
      <c r="K28" s="54" t="s">
        <v>664</v>
      </c>
      <c r="L28" s="54" t="s">
        <v>655</v>
      </c>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row>
    <row r="29" spans="1:200" s="5" customFormat="1" ht="34.5" customHeight="1">
      <c r="A29" s="40">
        <v>18</v>
      </c>
      <c r="B29" s="46" t="s">
        <v>1568</v>
      </c>
      <c r="C29" s="46" t="s">
        <v>1569</v>
      </c>
      <c r="D29" s="43" t="s">
        <v>620</v>
      </c>
      <c r="E29" s="43" t="s">
        <v>1570</v>
      </c>
      <c r="F29" s="43">
        <v>1555.6</v>
      </c>
      <c r="G29" s="43">
        <v>1555.6</v>
      </c>
      <c r="H29" s="43">
        <v>2019.3</v>
      </c>
      <c r="I29" s="43">
        <v>2019.12</v>
      </c>
      <c r="J29" s="88"/>
      <c r="K29" s="54" t="s">
        <v>664</v>
      </c>
      <c r="L29" s="54" t="s">
        <v>655</v>
      </c>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row>
    <row r="30" spans="1:200" s="5" customFormat="1" ht="30" customHeight="1">
      <c r="A30" s="40">
        <v>19</v>
      </c>
      <c r="B30" s="46" t="s">
        <v>1571</v>
      </c>
      <c r="C30" s="46" t="s">
        <v>1572</v>
      </c>
      <c r="D30" s="43" t="s">
        <v>1358</v>
      </c>
      <c r="E30" s="43" t="s">
        <v>1573</v>
      </c>
      <c r="F30" s="43">
        <v>54427.68</v>
      </c>
      <c r="G30" s="43">
        <v>15000</v>
      </c>
      <c r="H30" s="43">
        <v>2019.2</v>
      </c>
      <c r="I30" s="43">
        <v>2020</v>
      </c>
      <c r="J30" s="88"/>
      <c r="K30" s="54" t="s">
        <v>1573</v>
      </c>
      <c r="L30" s="54" t="s">
        <v>655</v>
      </c>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row>
    <row r="31" spans="1:256" s="167" customFormat="1" ht="50.25" customHeight="1">
      <c r="A31" s="48">
        <v>20</v>
      </c>
      <c r="B31" s="46" t="s">
        <v>1574</v>
      </c>
      <c r="C31" s="50" t="s">
        <v>1575</v>
      </c>
      <c r="D31" s="43" t="s">
        <v>1162</v>
      </c>
      <c r="E31" s="43" t="s">
        <v>832</v>
      </c>
      <c r="F31" s="199">
        <v>10455.25</v>
      </c>
      <c r="G31" s="43">
        <v>3000</v>
      </c>
      <c r="H31" s="48">
        <v>2019.6</v>
      </c>
      <c r="I31" s="48">
        <v>2021.9</v>
      </c>
      <c r="J31" s="88" t="s">
        <v>1576</v>
      </c>
      <c r="K31" s="54" t="s">
        <v>1577</v>
      </c>
      <c r="L31" s="54" t="s">
        <v>655</v>
      </c>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7"/>
      <c r="GS31" s="11"/>
      <c r="GT31" s="11"/>
      <c r="GU31" s="11"/>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00" s="7" customFormat="1" ht="24.75" customHeight="1">
      <c r="A32" s="40" t="s">
        <v>1085</v>
      </c>
      <c r="B32" s="41"/>
      <c r="C32" s="33">
        <v>4</v>
      </c>
      <c r="D32" s="32"/>
      <c r="E32" s="32"/>
      <c r="F32" s="32">
        <f>SUM(F33:F36)</f>
        <v>54499</v>
      </c>
      <c r="G32" s="32">
        <f>SUM(G33:G36)</f>
        <v>22000</v>
      </c>
      <c r="H32" s="32"/>
      <c r="I32" s="32"/>
      <c r="J32" s="88"/>
      <c r="K32" s="54"/>
      <c r="L32" s="54"/>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row>
    <row r="33" spans="1:200" s="168" customFormat="1" ht="42" customHeight="1">
      <c r="A33" s="67" t="s">
        <v>1578</v>
      </c>
      <c r="B33" s="68" t="s">
        <v>1579</v>
      </c>
      <c r="C33" s="68" t="s">
        <v>1580</v>
      </c>
      <c r="D33" s="54" t="s">
        <v>1162</v>
      </c>
      <c r="E33" s="54" t="s">
        <v>1581</v>
      </c>
      <c r="F33" s="54">
        <v>11949</v>
      </c>
      <c r="G33" s="54">
        <v>5000</v>
      </c>
      <c r="H33" s="71">
        <v>2019</v>
      </c>
      <c r="I33" s="71">
        <v>2021</v>
      </c>
      <c r="J33" s="88" t="s">
        <v>1582</v>
      </c>
      <c r="K33" s="54" t="s">
        <v>1583</v>
      </c>
      <c r="L33" s="54" t="s">
        <v>674</v>
      </c>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231"/>
      <c r="DW33" s="231"/>
      <c r="DX33" s="231"/>
      <c r="DY33" s="231"/>
      <c r="DZ33" s="231"/>
      <c r="EA33" s="231"/>
      <c r="EB33" s="231"/>
      <c r="EC33" s="231"/>
      <c r="ED33" s="231"/>
      <c r="EE33" s="231"/>
      <c r="EF33" s="231"/>
      <c r="EG33" s="231"/>
      <c r="EH33" s="231"/>
      <c r="EI33" s="231"/>
      <c r="EJ33" s="231"/>
      <c r="EK33" s="231"/>
      <c r="EL33" s="231"/>
      <c r="EM33" s="231"/>
      <c r="EN33" s="231"/>
      <c r="EO33" s="231"/>
      <c r="EP33" s="231"/>
      <c r="EQ33" s="231"/>
      <c r="ER33" s="231"/>
      <c r="ES33" s="231"/>
      <c r="ET33" s="231"/>
      <c r="EU33" s="231"/>
      <c r="EV33" s="231"/>
      <c r="EW33" s="231"/>
      <c r="EX33" s="231"/>
      <c r="EY33" s="231"/>
      <c r="EZ33" s="231"/>
      <c r="FA33" s="231"/>
      <c r="FB33" s="231"/>
      <c r="FC33" s="231"/>
      <c r="FD33" s="231"/>
      <c r="FE33" s="231"/>
      <c r="FF33" s="231"/>
      <c r="FG33" s="231"/>
      <c r="FH33" s="231"/>
      <c r="FI33" s="231"/>
      <c r="FJ33" s="231"/>
      <c r="FK33" s="231"/>
      <c r="FL33" s="231"/>
      <c r="FM33" s="231"/>
      <c r="FN33" s="231"/>
      <c r="FO33" s="231"/>
      <c r="FP33" s="231"/>
      <c r="FQ33" s="231"/>
      <c r="FR33" s="231"/>
      <c r="FS33" s="231"/>
      <c r="FT33" s="231"/>
      <c r="FU33" s="231"/>
      <c r="FV33" s="231"/>
      <c r="FW33" s="231"/>
      <c r="FX33" s="231"/>
      <c r="FY33" s="231"/>
      <c r="FZ33" s="231"/>
      <c r="GA33" s="231"/>
      <c r="GB33" s="231"/>
      <c r="GC33" s="231"/>
      <c r="GD33" s="231"/>
      <c r="GE33" s="231"/>
      <c r="GF33" s="231"/>
      <c r="GG33" s="231"/>
      <c r="GH33" s="231"/>
      <c r="GI33" s="231"/>
      <c r="GJ33" s="231"/>
      <c r="GK33" s="231"/>
      <c r="GL33" s="231"/>
      <c r="GM33" s="231"/>
      <c r="GN33" s="231"/>
      <c r="GO33" s="231"/>
      <c r="GP33" s="231"/>
      <c r="GQ33" s="231"/>
      <c r="GR33" s="231"/>
    </row>
    <row r="34" spans="1:200" s="7" customFormat="1" ht="32.25" customHeight="1">
      <c r="A34" s="67" t="s">
        <v>1584</v>
      </c>
      <c r="B34" s="50" t="s">
        <v>1585</v>
      </c>
      <c r="C34" s="55" t="s">
        <v>1586</v>
      </c>
      <c r="D34" s="43" t="s">
        <v>1162</v>
      </c>
      <c r="E34" s="48" t="s">
        <v>614</v>
      </c>
      <c r="F34" s="134">
        <v>25000</v>
      </c>
      <c r="G34" s="134">
        <v>10000</v>
      </c>
      <c r="H34" s="134">
        <v>2019</v>
      </c>
      <c r="I34" s="134" t="s">
        <v>1587</v>
      </c>
      <c r="J34" s="100" t="s">
        <v>1588</v>
      </c>
      <c r="K34" s="101" t="s">
        <v>1589</v>
      </c>
      <c r="L34" s="54" t="s">
        <v>674</v>
      </c>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row>
    <row r="35" spans="1:204" s="7" customFormat="1" ht="33" customHeight="1">
      <c r="A35" s="40">
        <v>23</v>
      </c>
      <c r="B35" s="50" t="s">
        <v>1590</v>
      </c>
      <c r="C35" s="45" t="s">
        <v>1591</v>
      </c>
      <c r="D35" s="43" t="s">
        <v>1162</v>
      </c>
      <c r="E35" s="43" t="s">
        <v>832</v>
      </c>
      <c r="F35" s="43">
        <v>15000</v>
      </c>
      <c r="G35" s="43">
        <v>5000</v>
      </c>
      <c r="H35" s="48">
        <v>2019.4</v>
      </c>
      <c r="I35" s="48">
        <v>2021.12</v>
      </c>
      <c r="J35" s="88"/>
      <c r="K35" s="54" t="s">
        <v>1592</v>
      </c>
      <c r="L35" s="54" t="s">
        <v>674</v>
      </c>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S35" s="11"/>
      <c r="GT35" s="11"/>
      <c r="GU35" s="11"/>
      <c r="GV35" s="11"/>
    </row>
    <row r="36" spans="1:204" s="7" customFormat="1" ht="24.75" customHeight="1">
      <c r="A36" s="67" t="s">
        <v>1593</v>
      </c>
      <c r="B36" s="46" t="s">
        <v>1594</v>
      </c>
      <c r="C36" s="46" t="s">
        <v>1595</v>
      </c>
      <c r="D36" s="43" t="s">
        <v>1510</v>
      </c>
      <c r="E36" s="48" t="s">
        <v>626</v>
      </c>
      <c r="F36" s="43">
        <v>2550</v>
      </c>
      <c r="G36" s="43">
        <v>2000</v>
      </c>
      <c r="H36" s="200">
        <v>2019.3</v>
      </c>
      <c r="I36" s="43">
        <v>2019.12</v>
      </c>
      <c r="J36" s="88"/>
      <c r="K36" s="43" t="s">
        <v>1596</v>
      </c>
      <c r="L36" s="43" t="s">
        <v>679</v>
      </c>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1"/>
      <c r="GS36" s="11"/>
      <c r="GT36" s="11"/>
      <c r="GU36" s="11"/>
      <c r="GV36" s="11"/>
    </row>
    <row r="37" spans="1:200" s="7" customFormat="1" ht="24.75" customHeight="1">
      <c r="A37" s="40" t="s">
        <v>1106</v>
      </c>
      <c r="B37" s="41"/>
      <c r="C37" s="33">
        <v>6</v>
      </c>
      <c r="D37" s="32"/>
      <c r="E37" s="32"/>
      <c r="F37" s="32">
        <f>SUM(F38,F40,F45)</f>
        <v>92700.77</v>
      </c>
      <c r="G37" s="32">
        <f>SUM(G38,G40,G45)</f>
        <v>15989</v>
      </c>
      <c r="H37" s="32"/>
      <c r="I37" s="32"/>
      <c r="J37" s="98"/>
      <c r="K37" s="99"/>
      <c r="L37" s="99"/>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30"/>
      <c r="DM37" s="230"/>
      <c r="DN37" s="230"/>
      <c r="DO37" s="230"/>
      <c r="DP37" s="230"/>
      <c r="DQ37" s="230"/>
      <c r="DR37" s="230"/>
      <c r="DS37" s="230"/>
      <c r="DT37" s="230"/>
      <c r="DU37" s="230"/>
      <c r="DV37" s="230"/>
      <c r="DW37" s="230"/>
      <c r="DX37" s="230"/>
      <c r="DY37" s="230"/>
      <c r="DZ37" s="230"/>
      <c r="EA37" s="230"/>
      <c r="EB37" s="230"/>
      <c r="EC37" s="230"/>
      <c r="ED37" s="230"/>
      <c r="EE37" s="230"/>
      <c r="EF37" s="230"/>
      <c r="EG37" s="230"/>
      <c r="EH37" s="230"/>
      <c r="EI37" s="230"/>
      <c r="EJ37" s="230"/>
      <c r="EK37" s="230"/>
      <c r="EL37" s="230"/>
      <c r="EM37" s="230"/>
      <c r="EN37" s="230"/>
      <c r="EO37" s="230"/>
      <c r="EP37" s="230"/>
      <c r="EQ37" s="230"/>
      <c r="ER37" s="230"/>
      <c r="ES37" s="230"/>
      <c r="ET37" s="230"/>
      <c r="EU37" s="230"/>
      <c r="EV37" s="230"/>
      <c r="EW37" s="230"/>
      <c r="EX37" s="230"/>
      <c r="EY37" s="230"/>
      <c r="EZ37" s="230"/>
      <c r="FA37" s="230"/>
      <c r="FB37" s="230"/>
      <c r="FC37" s="230"/>
      <c r="FD37" s="230"/>
      <c r="FE37" s="230"/>
      <c r="FF37" s="230"/>
      <c r="FG37" s="230"/>
      <c r="FH37" s="230"/>
      <c r="FI37" s="230"/>
      <c r="FJ37" s="230"/>
      <c r="FK37" s="230"/>
      <c r="FL37" s="230"/>
      <c r="FM37" s="230"/>
      <c r="FN37" s="230"/>
      <c r="FO37" s="230"/>
      <c r="FP37" s="230"/>
      <c r="FQ37" s="230"/>
      <c r="FR37" s="230"/>
      <c r="FS37" s="230"/>
      <c r="FT37" s="230"/>
      <c r="FU37" s="230"/>
      <c r="FV37" s="230"/>
      <c r="FW37" s="230"/>
      <c r="FX37" s="230"/>
      <c r="FY37" s="230"/>
      <c r="FZ37" s="230"/>
      <c r="GA37" s="230"/>
      <c r="GB37" s="230"/>
      <c r="GC37" s="230"/>
      <c r="GD37" s="230"/>
      <c r="GE37" s="230"/>
      <c r="GF37" s="230"/>
      <c r="GG37" s="230"/>
      <c r="GH37" s="230"/>
      <c r="GI37" s="230"/>
      <c r="GJ37" s="230"/>
      <c r="GK37" s="230"/>
      <c r="GL37" s="230"/>
      <c r="GM37" s="230"/>
      <c r="GN37" s="230"/>
      <c r="GO37" s="230"/>
      <c r="GP37" s="230"/>
      <c r="GQ37" s="230"/>
      <c r="GR37" s="230"/>
    </row>
    <row r="38" spans="1:200" s="7" customFormat="1" ht="24.75" customHeight="1">
      <c r="A38" s="135" t="s">
        <v>1107</v>
      </c>
      <c r="B38" s="136"/>
      <c r="C38" s="33">
        <v>1</v>
      </c>
      <c r="D38" s="32"/>
      <c r="E38" s="32"/>
      <c r="F38" s="32">
        <f>SUM(F39)</f>
        <v>34934.47</v>
      </c>
      <c r="G38" s="32">
        <f>SUM(G39)</f>
        <v>2000</v>
      </c>
      <c r="H38" s="32"/>
      <c r="I38" s="32"/>
      <c r="J38" s="98"/>
      <c r="K38" s="99"/>
      <c r="L38" s="99"/>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c r="GK38" s="230"/>
      <c r="GL38" s="230"/>
      <c r="GM38" s="230"/>
      <c r="GN38" s="230"/>
      <c r="GO38" s="230"/>
      <c r="GP38" s="230"/>
      <c r="GQ38" s="230"/>
      <c r="GR38" s="230"/>
    </row>
    <row r="39" spans="1:12" s="11" customFormat="1" ht="36" customHeight="1">
      <c r="A39" s="40">
        <v>25</v>
      </c>
      <c r="B39" s="50" t="s">
        <v>1597</v>
      </c>
      <c r="C39" s="50" t="s">
        <v>1598</v>
      </c>
      <c r="D39" s="43" t="s">
        <v>1599</v>
      </c>
      <c r="E39" s="48" t="s">
        <v>1600</v>
      </c>
      <c r="F39" s="48">
        <v>34934.47</v>
      </c>
      <c r="G39" s="48">
        <v>2000</v>
      </c>
      <c r="H39" s="48">
        <v>2019.9</v>
      </c>
      <c r="I39" s="48">
        <v>2023.12</v>
      </c>
      <c r="J39" s="100" t="s">
        <v>1601</v>
      </c>
      <c r="K39" s="101" t="s">
        <v>1171</v>
      </c>
      <c r="L39" s="101" t="s">
        <v>692</v>
      </c>
    </row>
    <row r="40" spans="1:200" s="20" customFormat="1" ht="30.75" customHeight="1">
      <c r="A40" s="135" t="s">
        <v>1602</v>
      </c>
      <c r="B40" s="136"/>
      <c r="C40" s="201">
        <v>4</v>
      </c>
      <c r="D40" s="137"/>
      <c r="E40" s="137"/>
      <c r="F40" s="137">
        <f>SUM(F41:F44)</f>
        <v>50966.3</v>
      </c>
      <c r="G40" s="137">
        <f>SUM(G41:G44)</f>
        <v>8989</v>
      </c>
      <c r="H40" s="137"/>
      <c r="I40" s="137"/>
      <c r="J40" s="232"/>
      <c r="K40" s="233"/>
      <c r="L40" s="233"/>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4"/>
      <c r="EK40" s="234"/>
      <c r="EL40" s="234"/>
      <c r="EM40" s="234"/>
      <c r="EN40" s="234"/>
      <c r="EO40" s="234"/>
      <c r="EP40" s="234"/>
      <c r="EQ40" s="234"/>
      <c r="ER40" s="234"/>
      <c r="ES40" s="234"/>
      <c r="ET40" s="234"/>
      <c r="EU40" s="234"/>
      <c r="EV40" s="234"/>
      <c r="EW40" s="234"/>
      <c r="EX40" s="234"/>
      <c r="EY40" s="234"/>
      <c r="EZ40" s="234"/>
      <c r="FA40" s="234"/>
      <c r="FB40" s="234"/>
      <c r="FC40" s="234"/>
      <c r="FD40" s="234"/>
      <c r="FE40" s="234"/>
      <c r="FF40" s="234"/>
      <c r="FG40" s="234"/>
      <c r="FH40" s="234"/>
      <c r="FI40" s="234"/>
      <c r="FJ40" s="234"/>
      <c r="FK40" s="234"/>
      <c r="FL40" s="234"/>
      <c r="FM40" s="234"/>
      <c r="FN40" s="234"/>
      <c r="FO40" s="234"/>
      <c r="FP40" s="234"/>
      <c r="FQ40" s="234"/>
      <c r="FR40" s="234"/>
      <c r="FS40" s="234"/>
      <c r="FT40" s="234"/>
      <c r="FU40" s="234"/>
      <c r="FV40" s="234"/>
      <c r="FW40" s="234"/>
      <c r="FX40" s="234"/>
      <c r="FY40" s="234"/>
      <c r="FZ40" s="234"/>
      <c r="GA40" s="234"/>
      <c r="GB40" s="234"/>
      <c r="GC40" s="234"/>
      <c r="GD40" s="234"/>
      <c r="GE40" s="234"/>
      <c r="GF40" s="234"/>
      <c r="GG40" s="234"/>
      <c r="GH40" s="234"/>
      <c r="GI40" s="234"/>
      <c r="GJ40" s="234"/>
      <c r="GK40" s="234"/>
      <c r="GL40" s="234"/>
      <c r="GM40" s="234"/>
      <c r="GN40" s="234"/>
      <c r="GO40" s="234"/>
      <c r="GP40" s="234"/>
      <c r="GQ40" s="234"/>
      <c r="GR40" s="234"/>
    </row>
    <row r="41" spans="1:200" s="11" customFormat="1" ht="35.25" customHeight="1">
      <c r="A41" s="40">
        <v>26</v>
      </c>
      <c r="B41" s="50" t="s">
        <v>1603</v>
      </c>
      <c r="C41" s="50" t="s">
        <v>1604</v>
      </c>
      <c r="D41" s="48" t="s">
        <v>1495</v>
      </c>
      <c r="E41" s="48" t="s">
        <v>1605</v>
      </c>
      <c r="F41" s="48">
        <v>30650.99</v>
      </c>
      <c r="G41" s="48">
        <v>500</v>
      </c>
      <c r="H41" s="200">
        <v>2019.3</v>
      </c>
      <c r="I41" s="48">
        <v>2022.12</v>
      </c>
      <c r="J41" s="100"/>
      <c r="K41" s="101" t="s">
        <v>1606</v>
      </c>
      <c r="L41" s="101" t="s">
        <v>692</v>
      </c>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row>
    <row r="42" spans="1:200" s="11" customFormat="1" ht="29.25" customHeight="1">
      <c r="A42" s="40">
        <v>27</v>
      </c>
      <c r="B42" s="50" t="s">
        <v>1607</v>
      </c>
      <c r="C42" s="202" t="s">
        <v>1608</v>
      </c>
      <c r="D42" s="48" t="s">
        <v>1162</v>
      </c>
      <c r="E42" s="48" t="s">
        <v>1609</v>
      </c>
      <c r="F42" s="48">
        <v>4579.66</v>
      </c>
      <c r="G42" s="48">
        <v>800</v>
      </c>
      <c r="H42" s="48">
        <v>2019.4</v>
      </c>
      <c r="I42" s="48">
        <v>2021.6</v>
      </c>
      <c r="J42" s="100"/>
      <c r="K42" s="101" t="s">
        <v>1610</v>
      </c>
      <c r="L42" s="101" t="s">
        <v>692</v>
      </c>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row>
    <row r="43" spans="1:199" s="11" customFormat="1" ht="30" customHeight="1">
      <c r="A43" s="40">
        <v>28</v>
      </c>
      <c r="B43" s="50" t="s">
        <v>1611</v>
      </c>
      <c r="C43" s="50" t="s">
        <v>1612</v>
      </c>
      <c r="D43" s="48" t="s">
        <v>1613</v>
      </c>
      <c r="E43" s="48" t="s">
        <v>1359</v>
      </c>
      <c r="F43" s="48">
        <v>9789</v>
      </c>
      <c r="G43" s="71">
        <v>3000</v>
      </c>
      <c r="H43" s="48">
        <v>2019</v>
      </c>
      <c r="I43" s="48"/>
      <c r="J43" s="100"/>
      <c r="K43" s="101" t="s">
        <v>1614</v>
      </c>
      <c r="L43" s="101" t="s">
        <v>692</v>
      </c>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row>
    <row r="44" spans="1:204" s="7" customFormat="1" ht="47.25" customHeight="1">
      <c r="A44" s="40">
        <v>29</v>
      </c>
      <c r="B44" s="46" t="s">
        <v>1615</v>
      </c>
      <c r="C44" s="46" t="s">
        <v>1616</v>
      </c>
      <c r="D44" s="48" t="s">
        <v>1358</v>
      </c>
      <c r="E44" s="48" t="s">
        <v>1617</v>
      </c>
      <c r="F44" s="48">
        <v>5946.65</v>
      </c>
      <c r="G44" s="48">
        <v>4689</v>
      </c>
      <c r="H44" s="48">
        <v>201903</v>
      </c>
      <c r="I44" s="101" t="s">
        <v>1618</v>
      </c>
      <c r="J44" s="100"/>
      <c r="K44" s="101" t="s">
        <v>1190</v>
      </c>
      <c r="L44" s="101" t="s">
        <v>692</v>
      </c>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1"/>
      <c r="GT44" s="11"/>
      <c r="GU44" s="11"/>
      <c r="GV44" s="11"/>
    </row>
    <row r="45" spans="1:204" s="1" customFormat="1" ht="24" customHeight="1">
      <c r="A45" s="203" t="s">
        <v>1172</v>
      </c>
      <c r="B45" s="204"/>
      <c r="C45" s="205">
        <v>1</v>
      </c>
      <c r="D45" s="187"/>
      <c r="E45" s="187"/>
      <c r="F45" s="206">
        <f>SUM(F46:F46)</f>
        <v>6800</v>
      </c>
      <c r="G45" s="206">
        <f>SUM(G46:G46)</f>
        <v>5000</v>
      </c>
      <c r="H45" s="206"/>
      <c r="I45" s="206"/>
      <c r="J45" s="235"/>
      <c r="K45" s="221"/>
      <c r="L45" s="221"/>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6"/>
      <c r="DW45" s="236"/>
      <c r="DX45" s="236"/>
      <c r="DY45" s="236"/>
      <c r="DZ45" s="236"/>
      <c r="EA45" s="236"/>
      <c r="EB45" s="236"/>
      <c r="EC45" s="236"/>
      <c r="ED45" s="236"/>
      <c r="EE45" s="236"/>
      <c r="EF45" s="236"/>
      <c r="EG45" s="236"/>
      <c r="EH45" s="236"/>
      <c r="EI45" s="236"/>
      <c r="EJ45" s="236"/>
      <c r="EK45" s="236"/>
      <c r="EL45" s="236"/>
      <c r="EM45" s="236"/>
      <c r="EN45" s="236"/>
      <c r="EO45" s="236"/>
      <c r="EP45" s="236"/>
      <c r="EQ45" s="236"/>
      <c r="ER45" s="236"/>
      <c r="ES45" s="236"/>
      <c r="ET45" s="236"/>
      <c r="EU45" s="236"/>
      <c r="EV45" s="236"/>
      <c r="EW45" s="236"/>
      <c r="EX45" s="236"/>
      <c r="EY45" s="236"/>
      <c r="EZ45" s="236"/>
      <c r="FA45" s="236"/>
      <c r="FB45" s="236"/>
      <c r="FC45" s="236"/>
      <c r="FD45" s="236"/>
      <c r="FE45" s="236"/>
      <c r="FF45" s="236"/>
      <c r="FG45" s="236"/>
      <c r="FH45" s="236"/>
      <c r="FI45" s="236"/>
      <c r="FJ45" s="236"/>
      <c r="FK45" s="236"/>
      <c r="FL45" s="236"/>
      <c r="FM45" s="236"/>
      <c r="FN45" s="236"/>
      <c r="FO45" s="236"/>
      <c r="FP45" s="236"/>
      <c r="FQ45" s="236"/>
      <c r="FR45" s="236"/>
      <c r="FS45" s="236"/>
      <c r="FT45" s="236"/>
      <c r="FU45" s="236"/>
      <c r="FV45" s="236"/>
      <c r="FW45" s="236"/>
      <c r="FX45" s="236"/>
      <c r="FY45" s="236"/>
      <c r="FZ45" s="236"/>
      <c r="GA45" s="236"/>
      <c r="GB45" s="236"/>
      <c r="GC45" s="236"/>
      <c r="GD45" s="236"/>
      <c r="GE45" s="236"/>
      <c r="GF45" s="236"/>
      <c r="GG45" s="236"/>
      <c r="GH45" s="236"/>
      <c r="GI45" s="236"/>
      <c r="GJ45" s="236"/>
      <c r="GK45" s="236"/>
      <c r="GL45" s="236"/>
      <c r="GM45" s="236"/>
      <c r="GN45" s="236"/>
      <c r="GO45" s="236"/>
      <c r="GP45" s="236"/>
      <c r="GQ45" s="236"/>
      <c r="GR45" s="236"/>
      <c r="GS45" s="240"/>
      <c r="GT45" s="240"/>
      <c r="GU45" s="240"/>
      <c r="GV45" s="240"/>
    </row>
    <row r="46" spans="1:204" s="7" customFormat="1" ht="33" customHeight="1">
      <c r="A46" s="40">
        <v>30</v>
      </c>
      <c r="B46" s="46" t="s">
        <v>1619</v>
      </c>
      <c r="C46" s="46" t="s">
        <v>1620</v>
      </c>
      <c r="D46" s="43" t="s">
        <v>1358</v>
      </c>
      <c r="E46" s="43" t="s">
        <v>1621</v>
      </c>
      <c r="F46" s="60">
        <v>6800</v>
      </c>
      <c r="G46" s="60">
        <v>5000</v>
      </c>
      <c r="H46" s="60">
        <v>2019</v>
      </c>
      <c r="I46" s="60">
        <v>2020</v>
      </c>
      <c r="J46" s="88" t="s">
        <v>1622</v>
      </c>
      <c r="K46" s="54" t="s">
        <v>1623</v>
      </c>
      <c r="L46" s="101" t="s">
        <v>692</v>
      </c>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1"/>
      <c r="GT46" s="11"/>
      <c r="GU46" s="11"/>
      <c r="GV46" s="11"/>
    </row>
    <row r="47" spans="1:12" ht="24.75" customHeight="1">
      <c r="A47" s="40" t="s">
        <v>1624</v>
      </c>
      <c r="B47" s="41"/>
      <c r="C47" s="207">
        <v>6</v>
      </c>
      <c r="D47" s="208"/>
      <c r="E47" s="208"/>
      <c r="F47" s="208">
        <f>SUM(F48:F53)</f>
        <v>517004</v>
      </c>
      <c r="G47" s="208">
        <f>SUM(G48:G53)</f>
        <v>145077.935</v>
      </c>
      <c r="H47" s="208"/>
      <c r="I47" s="208"/>
      <c r="J47" s="237"/>
      <c r="K47" s="238"/>
      <c r="L47" s="238"/>
    </row>
    <row r="48" spans="1:12" s="11" customFormat="1" ht="27" customHeight="1">
      <c r="A48" s="48">
        <v>31</v>
      </c>
      <c r="B48" s="50" t="s">
        <v>1625</v>
      </c>
      <c r="C48" s="50" t="s">
        <v>1626</v>
      </c>
      <c r="D48" s="48" t="s">
        <v>1599</v>
      </c>
      <c r="E48" s="48" t="s">
        <v>1627</v>
      </c>
      <c r="F48" s="62">
        <v>220000</v>
      </c>
      <c r="G48" s="62">
        <v>28000</v>
      </c>
      <c r="H48" s="62">
        <v>2019</v>
      </c>
      <c r="I48" s="62">
        <v>2023</v>
      </c>
      <c r="J48" s="100" t="s">
        <v>1333</v>
      </c>
      <c r="K48" s="101" t="s">
        <v>1210</v>
      </c>
      <c r="L48" s="101" t="s">
        <v>737</v>
      </c>
    </row>
    <row r="49" spans="1:204" s="19" customFormat="1" ht="43.5" customHeight="1">
      <c r="A49" s="40">
        <v>32</v>
      </c>
      <c r="B49" s="50" t="s">
        <v>1628</v>
      </c>
      <c r="C49" s="50" t="s">
        <v>1629</v>
      </c>
      <c r="D49" s="48" t="s">
        <v>1358</v>
      </c>
      <c r="E49" s="48" t="s">
        <v>1630</v>
      </c>
      <c r="F49" s="62">
        <v>34505.56</v>
      </c>
      <c r="G49" s="48">
        <v>18000</v>
      </c>
      <c r="H49" s="101" t="s">
        <v>1505</v>
      </c>
      <c r="I49" s="101" t="s">
        <v>795</v>
      </c>
      <c r="J49" s="88" t="s">
        <v>1333</v>
      </c>
      <c r="K49" s="101" t="s">
        <v>1631</v>
      </c>
      <c r="L49" s="101" t="s">
        <v>737</v>
      </c>
      <c r="GS49" s="11"/>
      <c r="GT49" s="11"/>
      <c r="GU49" s="11"/>
      <c r="GV49" s="11"/>
    </row>
    <row r="50" spans="1:204" s="19" customFormat="1" ht="54" customHeight="1">
      <c r="A50" s="48">
        <v>33</v>
      </c>
      <c r="B50" s="50" t="s">
        <v>1632</v>
      </c>
      <c r="C50" s="50" t="s">
        <v>1633</v>
      </c>
      <c r="D50" s="48" t="s">
        <v>1358</v>
      </c>
      <c r="E50" s="48" t="s">
        <v>1634</v>
      </c>
      <c r="F50" s="62">
        <v>23443.41</v>
      </c>
      <c r="G50" s="48">
        <v>15000</v>
      </c>
      <c r="H50" s="101" t="s">
        <v>1505</v>
      </c>
      <c r="I50" s="101" t="s">
        <v>795</v>
      </c>
      <c r="J50" s="88" t="s">
        <v>1333</v>
      </c>
      <c r="K50" s="101" t="s">
        <v>1635</v>
      </c>
      <c r="L50" s="101" t="s">
        <v>737</v>
      </c>
      <c r="GS50" s="11"/>
      <c r="GT50" s="11"/>
      <c r="GU50" s="11"/>
      <c r="GV50" s="11"/>
    </row>
    <row r="51" spans="1:12" s="7" customFormat="1" ht="39" customHeight="1">
      <c r="A51" s="40">
        <v>34</v>
      </c>
      <c r="B51" s="50" t="s">
        <v>1636</v>
      </c>
      <c r="C51" s="50" t="s">
        <v>1637</v>
      </c>
      <c r="D51" s="48" t="s">
        <v>1162</v>
      </c>
      <c r="E51" s="48" t="s">
        <v>893</v>
      </c>
      <c r="F51" s="48">
        <v>132599.16</v>
      </c>
      <c r="G51" s="48">
        <v>32000</v>
      </c>
      <c r="H51" s="48">
        <v>2019</v>
      </c>
      <c r="I51" s="48">
        <v>2021</v>
      </c>
      <c r="J51" s="88" t="s">
        <v>1333</v>
      </c>
      <c r="K51" s="54" t="s">
        <v>1638</v>
      </c>
      <c r="L51" s="101" t="s">
        <v>737</v>
      </c>
    </row>
    <row r="52" spans="1:204" s="5" customFormat="1" ht="42.75" customHeight="1">
      <c r="A52" s="48">
        <v>35</v>
      </c>
      <c r="B52" s="130" t="s">
        <v>1639</v>
      </c>
      <c r="C52" s="50" t="s">
        <v>1640</v>
      </c>
      <c r="D52" s="48" t="s">
        <v>1358</v>
      </c>
      <c r="E52" s="91" t="s">
        <v>695</v>
      </c>
      <c r="F52" s="49">
        <v>36300</v>
      </c>
      <c r="G52" s="49">
        <v>17000</v>
      </c>
      <c r="H52" s="209" t="s">
        <v>1641</v>
      </c>
      <c r="I52" s="43">
        <v>2020.12</v>
      </c>
      <c r="J52" s="100" t="s">
        <v>746</v>
      </c>
      <c r="K52" s="54" t="s">
        <v>747</v>
      </c>
      <c r="L52" s="101" t="s">
        <v>737</v>
      </c>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11"/>
      <c r="GS52" s="11"/>
      <c r="GT52" s="11"/>
      <c r="GU52" s="11"/>
      <c r="GV52" s="11"/>
    </row>
    <row r="53" spans="1:200" s="11" customFormat="1" ht="37.5" customHeight="1">
      <c r="A53" s="40">
        <v>36</v>
      </c>
      <c r="B53" s="50" t="s">
        <v>1642</v>
      </c>
      <c r="C53" s="50" t="s">
        <v>1643</v>
      </c>
      <c r="D53" s="48" t="s">
        <v>1162</v>
      </c>
      <c r="E53" s="48" t="s">
        <v>1644</v>
      </c>
      <c r="F53" s="71">
        <v>70155.87</v>
      </c>
      <c r="G53" s="71">
        <v>35077.935</v>
      </c>
      <c r="H53" s="71">
        <v>2019.1</v>
      </c>
      <c r="I53" s="71">
        <v>2021.12</v>
      </c>
      <c r="J53" s="148"/>
      <c r="K53" s="101" t="s">
        <v>1645</v>
      </c>
      <c r="L53" s="101" t="s">
        <v>737</v>
      </c>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row>
    <row r="54" spans="1:12" ht="24.75" customHeight="1">
      <c r="A54" s="40" t="s">
        <v>1646</v>
      </c>
      <c r="B54" s="41"/>
      <c r="C54" s="207">
        <v>25</v>
      </c>
      <c r="D54" s="208"/>
      <c r="E54" s="208"/>
      <c r="F54" s="208">
        <f>SUM(F55,F58,F70)</f>
        <v>1208841.12</v>
      </c>
      <c r="G54" s="208">
        <f>SUM(G55,G58,G70)</f>
        <v>238066</v>
      </c>
      <c r="H54" s="208"/>
      <c r="I54" s="208"/>
      <c r="J54" s="237"/>
      <c r="K54" s="238"/>
      <c r="L54" s="238"/>
    </row>
    <row r="55" spans="1:12" ht="24.75" customHeight="1">
      <c r="A55" s="40" t="s">
        <v>1647</v>
      </c>
      <c r="B55" s="41"/>
      <c r="C55" s="207">
        <v>2</v>
      </c>
      <c r="D55" s="208"/>
      <c r="E55" s="208"/>
      <c r="F55" s="210">
        <f>SUM(F56:F57)</f>
        <v>31219.38</v>
      </c>
      <c r="G55" s="210">
        <f>SUM(G56:G57)</f>
        <v>17000</v>
      </c>
      <c r="H55" s="208"/>
      <c r="I55" s="208"/>
      <c r="J55" s="237"/>
      <c r="K55" s="238"/>
      <c r="L55" s="238"/>
    </row>
    <row r="56" spans="1:204" s="7" customFormat="1" ht="67.5" customHeight="1">
      <c r="A56" s="40">
        <v>37</v>
      </c>
      <c r="B56" s="211" t="s">
        <v>1648</v>
      </c>
      <c r="C56" s="212" t="s">
        <v>1649</v>
      </c>
      <c r="D56" s="48" t="s">
        <v>1358</v>
      </c>
      <c r="E56" s="48" t="s">
        <v>893</v>
      </c>
      <c r="F56" s="120">
        <v>14000</v>
      </c>
      <c r="G56" s="48">
        <v>8000</v>
      </c>
      <c r="H56" s="48">
        <v>2019</v>
      </c>
      <c r="I56" s="48">
        <v>2020</v>
      </c>
      <c r="J56" s="88" t="s">
        <v>1333</v>
      </c>
      <c r="K56" s="101" t="s">
        <v>1650</v>
      </c>
      <c r="L56" s="101" t="s">
        <v>737</v>
      </c>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1"/>
      <c r="GT56" s="11"/>
      <c r="GU56" s="11"/>
      <c r="GV56" s="11"/>
    </row>
    <row r="57" spans="1:204" s="7" customFormat="1" ht="39" customHeight="1">
      <c r="A57" s="48">
        <v>38</v>
      </c>
      <c r="B57" s="130" t="s">
        <v>1651</v>
      </c>
      <c r="C57" s="212" t="s">
        <v>1652</v>
      </c>
      <c r="D57" s="48" t="s">
        <v>1358</v>
      </c>
      <c r="E57" s="48" t="s">
        <v>893</v>
      </c>
      <c r="F57" s="120">
        <v>17219.38</v>
      </c>
      <c r="G57" s="48">
        <v>9000</v>
      </c>
      <c r="H57" s="48">
        <v>2019</v>
      </c>
      <c r="I57" s="48">
        <v>2020</v>
      </c>
      <c r="J57" s="88" t="s">
        <v>1333</v>
      </c>
      <c r="K57" s="101" t="s">
        <v>1650</v>
      </c>
      <c r="L57" s="101" t="s">
        <v>737</v>
      </c>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1"/>
      <c r="GT57" s="11"/>
      <c r="GU57" s="11"/>
      <c r="GV57" s="11"/>
    </row>
    <row r="58" spans="1:12" ht="24.75" customHeight="1">
      <c r="A58" s="40" t="s">
        <v>1653</v>
      </c>
      <c r="B58" s="41"/>
      <c r="C58" s="207">
        <v>11</v>
      </c>
      <c r="D58" s="208"/>
      <c r="E58" s="208"/>
      <c r="F58" s="210">
        <f>SUM(F59:F69)</f>
        <v>701705.74</v>
      </c>
      <c r="G58" s="210">
        <f>SUM(G59:G69)</f>
        <v>67816</v>
      </c>
      <c r="H58" s="208"/>
      <c r="I58" s="208"/>
      <c r="J58" s="237"/>
      <c r="K58" s="238"/>
      <c r="L58" s="238"/>
    </row>
    <row r="59" spans="1:256" s="169" customFormat="1" ht="42" customHeight="1">
      <c r="A59" s="40">
        <v>39</v>
      </c>
      <c r="B59" s="213" t="s">
        <v>1654</v>
      </c>
      <c r="C59" s="50" t="s">
        <v>1655</v>
      </c>
      <c r="D59" s="48" t="s">
        <v>1534</v>
      </c>
      <c r="E59" s="71" t="s">
        <v>893</v>
      </c>
      <c r="F59" s="62">
        <v>400000</v>
      </c>
      <c r="G59" s="71">
        <v>13000</v>
      </c>
      <c r="H59" s="71">
        <v>2019</v>
      </c>
      <c r="I59" s="71">
        <v>2025</v>
      </c>
      <c r="J59" s="88" t="s">
        <v>1333</v>
      </c>
      <c r="K59" s="101" t="s">
        <v>1210</v>
      </c>
      <c r="L59" s="101" t="s">
        <v>737</v>
      </c>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00" s="11" customFormat="1" ht="36" customHeight="1">
      <c r="A60" s="40">
        <v>40</v>
      </c>
      <c r="B60" s="50" t="s">
        <v>1656</v>
      </c>
      <c r="C60" s="45" t="s">
        <v>1657</v>
      </c>
      <c r="D60" s="48" t="s">
        <v>1534</v>
      </c>
      <c r="E60" s="71" t="s">
        <v>893</v>
      </c>
      <c r="F60" s="62">
        <v>150000</v>
      </c>
      <c r="G60" s="71">
        <v>25000</v>
      </c>
      <c r="H60" s="71">
        <v>2019</v>
      </c>
      <c r="I60" s="71">
        <v>2025</v>
      </c>
      <c r="J60" s="88" t="s">
        <v>1333</v>
      </c>
      <c r="K60" s="101" t="s">
        <v>1210</v>
      </c>
      <c r="L60" s="101" t="s">
        <v>737</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row>
    <row r="61" spans="1:200" s="11" customFormat="1" ht="33" customHeight="1">
      <c r="A61" s="40">
        <v>41</v>
      </c>
      <c r="B61" s="50" t="s">
        <v>1658</v>
      </c>
      <c r="C61" s="50" t="s">
        <v>1659</v>
      </c>
      <c r="D61" s="48" t="s">
        <v>1358</v>
      </c>
      <c r="E61" s="48" t="s">
        <v>1660</v>
      </c>
      <c r="F61" s="71">
        <v>6000</v>
      </c>
      <c r="G61" s="71">
        <v>2000</v>
      </c>
      <c r="H61" s="48">
        <v>2019</v>
      </c>
      <c r="I61" s="71">
        <v>2020</v>
      </c>
      <c r="J61" s="88" t="s">
        <v>1333</v>
      </c>
      <c r="K61" s="54" t="s">
        <v>1661</v>
      </c>
      <c r="L61" s="101" t="s">
        <v>737</v>
      </c>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row>
    <row r="62" spans="1:199" s="11" customFormat="1" ht="31.5" customHeight="1">
      <c r="A62" s="40">
        <v>42</v>
      </c>
      <c r="B62" s="50" t="s">
        <v>1662</v>
      </c>
      <c r="C62" s="50" t="s">
        <v>1663</v>
      </c>
      <c r="D62" s="48" t="s">
        <v>1358</v>
      </c>
      <c r="E62" s="48" t="s">
        <v>1050</v>
      </c>
      <c r="F62" s="71">
        <v>5118</v>
      </c>
      <c r="G62" s="48">
        <v>2500</v>
      </c>
      <c r="H62" s="48">
        <v>2019.5</v>
      </c>
      <c r="I62" s="48">
        <v>2020</v>
      </c>
      <c r="J62" s="89" t="s">
        <v>1664</v>
      </c>
      <c r="K62" s="48" t="s">
        <v>1051</v>
      </c>
      <c r="L62" s="101" t="s">
        <v>737</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row>
    <row r="63" spans="1:256" s="170" customFormat="1" ht="42" customHeight="1">
      <c r="A63" s="40">
        <v>43</v>
      </c>
      <c r="B63" s="214" t="s">
        <v>1665</v>
      </c>
      <c r="C63" s="146" t="s">
        <v>1666</v>
      </c>
      <c r="D63" s="48" t="s">
        <v>1495</v>
      </c>
      <c r="E63" s="48" t="s">
        <v>603</v>
      </c>
      <c r="F63" s="71">
        <v>57000</v>
      </c>
      <c r="G63" s="71">
        <v>6500</v>
      </c>
      <c r="H63" s="71">
        <v>2019</v>
      </c>
      <c r="I63" s="71">
        <v>2022</v>
      </c>
      <c r="J63" s="148" t="s">
        <v>1285</v>
      </c>
      <c r="K63" s="101" t="s">
        <v>1667</v>
      </c>
      <c r="L63" s="101" t="s">
        <v>737</v>
      </c>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04" s="5" customFormat="1" ht="39" customHeight="1">
      <c r="A64" s="40">
        <v>44</v>
      </c>
      <c r="B64" s="50" t="s">
        <v>1668</v>
      </c>
      <c r="C64" s="47" t="s">
        <v>1669</v>
      </c>
      <c r="D64" s="43" t="s">
        <v>1358</v>
      </c>
      <c r="E64" s="91" t="s">
        <v>695</v>
      </c>
      <c r="F64" s="215">
        <v>5100</v>
      </c>
      <c r="G64" s="215">
        <v>3000</v>
      </c>
      <c r="H64" s="216" t="s">
        <v>652</v>
      </c>
      <c r="I64" s="52">
        <v>2020.12</v>
      </c>
      <c r="J64" s="100" t="s">
        <v>746</v>
      </c>
      <c r="K64" s="54" t="s">
        <v>747</v>
      </c>
      <c r="L64" s="101" t="s">
        <v>737</v>
      </c>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11"/>
      <c r="GS64" s="11"/>
      <c r="GT64" s="11"/>
      <c r="GU64" s="11"/>
      <c r="GV64" s="11"/>
    </row>
    <row r="65" spans="1:199" s="5" customFormat="1" ht="30" customHeight="1">
      <c r="A65" s="40">
        <v>45</v>
      </c>
      <c r="B65" s="50" t="s">
        <v>1670</v>
      </c>
      <c r="C65" s="50" t="s">
        <v>1671</v>
      </c>
      <c r="D65" s="43" t="s">
        <v>1358</v>
      </c>
      <c r="E65" s="91" t="s">
        <v>695</v>
      </c>
      <c r="F65" s="241">
        <v>8000</v>
      </c>
      <c r="G65" s="215">
        <v>2000</v>
      </c>
      <c r="H65" s="216" t="s">
        <v>652</v>
      </c>
      <c r="I65" s="52">
        <v>2020.12</v>
      </c>
      <c r="J65" s="100" t="s">
        <v>746</v>
      </c>
      <c r="K65" s="54" t="s">
        <v>747</v>
      </c>
      <c r="L65" s="101" t="s">
        <v>737</v>
      </c>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row>
    <row r="66" spans="1:204" s="7" customFormat="1" ht="30" customHeight="1">
      <c r="A66" s="40">
        <v>46</v>
      </c>
      <c r="B66" s="50" t="s">
        <v>1672</v>
      </c>
      <c r="C66" s="50" t="s">
        <v>1673</v>
      </c>
      <c r="D66" s="48" t="s">
        <v>1162</v>
      </c>
      <c r="E66" s="91" t="s">
        <v>695</v>
      </c>
      <c r="F66" s="51">
        <v>6000</v>
      </c>
      <c r="G66" s="49">
        <v>1000</v>
      </c>
      <c r="H66" s="216" t="s">
        <v>1674</v>
      </c>
      <c r="I66" s="43">
        <v>2021.12</v>
      </c>
      <c r="J66" s="100" t="s">
        <v>746</v>
      </c>
      <c r="K66" s="54" t="s">
        <v>747</v>
      </c>
      <c r="L66" s="101" t="s">
        <v>737</v>
      </c>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1"/>
      <c r="GS66" s="11"/>
      <c r="GT66" s="11"/>
      <c r="GU66" s="11"/>
      <c r="GV66" s="11"/>
    </row>
    <row r="67" spans="1:200" s="5" customFormat="1" ht="44.25" customHeight="1">
      <c r="A67" s="40">
        <v>47</v>
      </c>
      <c r="B67" s="50" t="s">
        <v>618</v>
      </c>
      <c r="C67" s="50" t="s">
        <v>1675</v>
      </c>
      <c r="D67" s="48" t="s">
        <v>1162</v>
      </c>
      <c r="E67" s="48" t="s">
        <v>621</v>
      </c>
      <c r="F67" s="48">
        <v>28687.48</v>
      </c>
      <c r="G67" s="48">
        <v>2000</v>
      </c>
      <c r="H67" s="48">
        <v>2019</v>
      </c>
      <c r="I67" s="48">
        <v>2020</v>
      </c>
      <c r="J67" s="88"/>
      <c r="K67" s="48" t="s">
        <v>622</v>
      </c>
      <c r="L67" s="101" t="s">
        <v>623</v>
      </c>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row>
    <row r="68" spans="1:200" s="11" customFormat="1" ht="39" customHeight="1">
      <c r="A68" s="40">
        <v>48</v>
      </c>
      <c r="B68" s="50" t="s">
        <v>1676</v>
      </c>
      <c r="C68" s="50" t="s">
        <v>1677</v>
      </c>
      <c r="D68" s="48" t="s">
        <v>1358</v>
      </c>
      <c r="E68" s="48" t="s">
        <v>1678</v>
      </c>
      <c r="F68" s="48">
        <v>12997.26</v>
      </c>
      <c r="G68" s="48">
        <v>3000</v>
      </c>
      <c r="H68" s="48">
        <v>2019</v>
      </c>
      <c r="I68" s="101" t="s">
        <v>795</v>
      </c>
      <c r="J68" s="100"/>
      <c r="K68" s="101" t="s">
        <v>1546</v>
      </c>
      <c r="L68" s="101" t="s">
        <v>737</v>
      </c>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row>
    <row r="69" spans="1:200" s="11" customFormat="1" ht="62.25" customHeight="1">
      <c r="A69" s="40">
        <v>49</v>
      </c>
      <c r="B69" s="242" t="s">
        <v>1679</v>
      </c>
      <c r="C69" s="242" t="s">
        <v>1680</v>
      </c>
      <c r="D69" s="243" t="s">
        <v>1358</v>
      </c>
      <c r="E69" s="243" t="s">
        <v>832</v>
      </c>
      <c r="F69" s="242">
        <v>22803</v>
      </c>
      <c r="G69" s="243">
        <v>7816</v>
      </c>
      <c r="H69" s="48">
        <v>2019.7</v>
      </c>
      <c r="I69" s="48">
        <v>2020.12</v>
      </c>
      <c r="J69" s="282" t="s">
        <v>1681</v>
      </c>
      <c r="K69" s="243" t="s">
        <v>1682</v>
      </c>
      <c r="L69" s="101" t="s">
        <v>1235</v>
      </c>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row>
    <row r="70" spans="1:12" ht="24.75" customHeight="1">
      <c r="A70" s="40" t="s">
        <v>1683</v>
      </c>
      <c r="B70" s="41"/>
      <c r="C70" s="207">
        <v>12</v>
      </c>
      <c r="D70" s="208"/>
      <c r="E70" s="208"/>
      <c r="F70" s="208">
        <f>SUM(F71:F82)</f>
        <v>475916</v>
      </c>
      <c r="G70" s="208">
        <f>SUM(G71:G82)</f>
        <v>153250</v>
      </c>
      <c r="H70" s="208"/>
      <c r="I70" s="208"/>
      <c r="J70" s="237"/>
      <c r="K70" s="238"/>
      <c r="L70" s="238"/>
    </row>
    <row r="71" spans="1:200" s="11" customFormat="1" ht="36" customHeight="1">
      <c r="A71" s="40">
        <v>50</v>
      </c>
      <c r="B71" s="50" t="s">
        <v>1684</v>
      </c>
      <c r="C71" s="50" t="s">
        <v>1685</v>
      </c>
      <c r="D71" s="48" t="s">
        <v>1686</v>
      </c>
      <c r="E71" s="48" t="s">
        <v>1687</v>
      </c>
      <c r="F71" s="48">
        <v>90000</v>
      </c>
      <c r="G71" s="48">
        <v>30000</v>
      </c>
      <c r="H71" s="48">
        <v>2019</v>
      </c>
      <c r="I71" s="48">
        <v>2022</v>
      </c>
      <c r="J71" s="100"/>
      <c r="K71" s="101" t="s">
        <v>1688</v>
      </c>
      <c r="L71" s="101" t="s">
        <v>737</v>
      </c>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row>
    <row r="72" spans="1:200" s="95" customFormat="1" ht="31.5" customHeight="1">
      <c r="A72" s="40">
        <v>51</v>
      </c>
      <c r="B72" s="50" t="s">
        <v>1689</v>
      </c>
      <c r="C72" s="50" t="s">
        <v>1690</v>
      </c>
      <c r="D72" s="48" t="s">
        <v>1162</v>
      </c>
      <c r="E72" s="48" t="s">
        <v>1691</v>
      </c>
      <c r="F72" s="48">
        <v>60000</v>
      </c>
      <c r="G72" s="48">
        <v>15000</v>
      </c>
      <c r="H72" s="48">
        <v>2019</v>
      </c>
      <c r="I72" s="48">
        <v>2021</v>
      </c>
      <c r="J72" s="89"/>
      <c r="K72" s="48" t="s">
        <v>779</v>
      </c>
      <c r="L72" s="101" t="s">
        <v>737</v>
      </c>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row>
    <row r="73" spans="1:199" s="11" customFormat="1" ht="33" customHeight="1">
      <c r="A73" s="40">
        <v>52</v>
      </c>
      <c r="B73" s="50" t="s">
        <v>1692</v>
      </c>
      <c r="C73" s="50" t="s">
        <v>1693</v>
      </c>
      <c r="D73" s="48" t="s">
        <v>1162</v>
      </c>
      <c r="E73" s="48" t="s">
        <v>1050</v>
      </c>
      <c r="F73" s="71">
        <v>45000</v>
      </c>
      <c r="G73" s="71">
        <v>5000</v>
      </c>
      <c r="H73" s="48">
        <v>2019.6</v>
      </c>
      <c r="I73" s="48">
        <v>2021</v>
      </c>
      <c r="J73" s="148"/>
      <c r="K73" s="101" t="s">
        <v>1694</v>
      </c>
      <c r="L73" s="101" t="s">
        <v>737</v>
      </c>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row>
    <row r="74" spans="1:200" s="11" customFormat="1" ht="36" customHeight="1">
      <c r="A74" s="40">
        <v>53</v>
      </c>
      <c r="B74" s="130" t="s">
        <v>1695</v>
      </c>
      <c r="C74" s="89" t="s">
        <v>1696</v>
      </c>
      <c r="D74" s="48" t="s">
        <v>1358</v>
      </c>
      <c r="E74" s="48" t="s">
        <v>603</v>
      </c>
      <c r="F74" s="244">
        <v>21400</v>
      </c>
      <c r="G74" s="48">
        <v>12000</v>
      </c>
      <c r="H74" s="48">
        <v>2019</v>
      </c>
      <c r="I74" s="48">
        <v>2020</v>
      </c>
      <c r="J74" s="100"/>
      <c r="K74" s="101" t="s">
        <v>1697</v>
      </c>
      <c r="L74" s="101" t="s">
        <v>737</v>
      </c>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row>
    <row r="75" spans="1:200" s="11" customFormat="1" ht="27.75" customHeight="1">
      <c r="A75" s="40">
        <v>54</v>
      </c>
      <c r="B75" s="122" t="s">
        <v>1698</v>
      </c>
      <c r="C75" s="122" t="s">
        <v>1699</v>
      </c>
      <c r="D75" s="245" t="s">
        <v>1358</v>
      </c>
      <c r="E75" s="97" t="s">
        <v>1700</v>
      </c>
      <c r="F75" s="71">
        <v>30000</v>
      </c>
      <c r="G75" s="71">
        <v>15000</v>
      </c>
      <c r="H75" s="118" t="s">
        <v>1701</v>
      </c>
      <c r="I75" s="71">
        <v>2020</v>
      </c>
      <c r="J75" s="148"/>
      <c r="K75" s="101" t="s">
        <v>801</v>
      </c>
      <c r="L75" s="101" t="s">
        <v>737</v>
      </c>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row>
    <row r="76" spans="1:200" s="7" customFormat="1" ht="22.5" customHeight="1">
      <c r="A76" s="40">
        <v>55</v>
      </c>
      <c r="B76" s="50" t="s">
        <v>1702</v>
      </c>
      <c r="C76" s="50" t="s">
        <v>1703</v>
      </c>
      <c r="D76" s="48" t="s">
        <v>1510</v>
      </c>
      <c r="E76" s="91" t="s">
        <v>695</v>
      </c>
      <c r="F76" s="56">
        <v>12000</v>
      </c>
      <c r="G76" s="49">
        <v>10000</v>
      </c>
      <c r="H76" s="71">
        <v>2019</v>
      </c>
      <c r="I76" s="43">
        <v>2019.12</v>
      </c>
      <c r="J76" s="88"/>
      <c r="K76" s="101" t="s">
        <v>747</v>
      </c>
      <c r="L76" s="101" t="s">
        <v>737</v>
      </c>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row>
    <row r="77" spans="1:204" s="19" customFormat="1" ht="34.5" customHeight="1">
      <c r="A77" s="40">
        <v>56</v>
      </c>
      <c r="B77" s="50" t="s">
        <v>1704</v>
      </c>
      <c r="C77" s="50" t="s">
        <v>1705</v>
      </c>
      <c r="D77" s="48" t="s">
        <v>1162</v>
      </c>
      <c r="E77" s="48" t="s">
        <v>1306</v>
      </c>
      <c r="F77" s="48">
        <v>58000</v>
      </c>
      <c r="G77" s="48">
        <v>18000</v>
      </c>
      <c r="H77" s="71">
        <v>2019</v>
      </c>
      <c r="I77" s="71">
        <v>2021</v>
      </c>
      <c r="J77" s="148"/>
      <c r="K77" s="52" t="s">
        <v>1706</v>
      </c>
      <c r="L77" s="101" t="s">
        <v>737</v>
      </c>
      <c r="GR77" s="11"/>
      <c r="GS77" s="11"/>
      <c r="GT77" s="11"/>
      <c r="GU77" s="11"/>
      <c r="GV77" s="11"/>
    </row>
    <row r="78" spans="1:200" s="11" customFormat="1" ht="30" customHeight="1">
      <c r="A78" s="40">
        <v>57</v>
      </c>
      <c r="B78" s="53" t="s">
        <v>1707</v>
      </c>
      <c r="C78" s="50" t="s">
        <v>1708</v>
      </c>
      <c r="D78" s="48" t="s">
        <v>1358</v>
      </c>
      <c r="E78" s="48" t="s">
        <v>1678</v>
      </c>
      <c r="F78" s="71">
        <v>44000</v>
      </c>
      <c r="G78" s="71">
        <v>25000</v>
      </c>
      <c r="H78" s="71">
        <v>2019</v>
      </c>
      <c r="I78" s="71">
        <v>2020</v>
      </c>
      <c r="J78" s="148"/>
      <c r="K78" s="48" t="s">
        <v>1709</v>
      </c>
      <c r="L78" s="101" t="s">
        <v>737</v>
      </c>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row>
    <row r="79" spans="1:199" s="95" customFormat="1" ht="39.75" customHeight="1">
      <c r="A79" s="40">
        <v>58</v>
      </c>
      <c r="B79" s="50" t="s">
        <v>1710</v>
      </c>
      <c r="C79" s="242" t="s">
        <v>1711</v>
      </c>
      <c r="D79" s="243" t="s">
        <v>1162</v>
      </c>
      <c r="E79" s="48" t="s">
        <v>832</v>
      </c>
      <c r="F79" s="48">
        <v>20000</v>
      </c>
      <c r="G79" s="48">
        <v>7000</v>
      </c>
      <c r="H79" s="48">
        <v>2019.1</v>
      </c>
      <c r="I79" s="48">
        <v>2021.12</v>
      </c>
      <c r="J79" s="100" t="s">
        <v>1285</v>
      </c>
      <c r="K79" s="101" t="s">
        <v>1712</v>
      </c>
      <c r="L79" s="101" t="s">
        <v>737</v>
      </c>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row>
    <row r="80" spans="1:204" s="95" customFormat="1" ht="53.25" customHeight="1">
      <c r="A80" s="40">
        <v>59</v>
      </c>
      <c r="B80" s="50" t="s">
        <v>1713</v>
      </c>
      <c r="C80" s="242" t="s">
        <v>1714</v>
      </c>
      <c r="D80" s="243" t="s">
        <v>1162</v>
      </c>
      <c r="E80" s="48" t="s">
        <v>832</v>
      </c>
      <c r="F80" s="48">
        <v>26000</v>
      </c>
      <c r="G80" s="48">
        <v>5000</v>
      </c>
      <c r="H80" s="48">
        <v>2019.7</v>
      </c>
      <c r="I80" s="48">
        <v>2021.12</v>
      </c>
      <c r="J80" s="100" t="s">
        <v>1285</v>
      </c>
      <c r="K80" s="101" t="s">
        <v>1715</v>
      </c>
      <c r="L80" s="101" t="s">
        <v>737</v>
      </c>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19"/>
      <c r="GS80" s="11"/>
      <c r="GT80" s="11"/>
      <c r="GU80" s="11"/>
      <c r="GV80" s="11"/>
    </row>
    <row r="81" spans="1:199" s="11" customFormat="1" ht="42.75" customHeight="1">
      <c r="A81" s="40">
        <v>60</v>
      </c>
      <c r="B81" s="47" t="s">
        <v>1716</v>
      </c>
      <c r="C81" s="50" t="s">
        <v>1717</v>
      </c>
      <c r="D81" s="48" t="s">
        <v>1495</v>
      </c>
      <c r="E81" s="48" t="s">
        <v>1718</v>
      </c>
      <c r="F81" s="49">
        <v>16250</v>
      </c>
      <c r="G81" s="49">
        <v>6250</v>
      </c>
      <c r="H81" s="71">
        <v>2019</v>
      </c>
      <c r="I81" s="71">
        <v>2022</v>
      </c>
      <c r="J81" s="148"/>
      <c r="K81" s="91" t="s">
        <v>1303</v>
      </c>
      <c r="L81" s="101" t="s">
        <v>737</v>
      </c>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row>
    <row r="82" spans="1:204" s="5" customFormat="1" ht="30" customHeight="1">
      <c r="A82" s="40">
        <v>61</v>
      </c>
      <c r="B82" s="46" t="s">
        <v>1719</v>
      </c>
      <c r="C82" s="122" t="s">
        <v>1720</v>
      </c>
      <c r="D82" s="43" t="s">
        <v>1358</v>
      </c>
      <c r="E82" s="48" t="s">
        <v>626</v>
      </c>
      <c r="F82" s="246">
        <v>53266</v>
      </c>
      <c r="G82" s="246">
        <v>5000</v>
      </c>
      <c r="H82" s="43">
        <v>2019</v>
      </c>
      <c r="I82" s="43">
        <v>2020</v>
      </c>
      <c r="J82" s="88"/>
      <c r="K82" s="245" t="s">
        <v>1721</v>
      </c>
      <c r="L82" s="101" t="s">
        <v>737</v>
      </c>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11"/>
      <c r="GS82" s="11"/>
      <c r="GT82" s="11"/>
      <c r="GU82" s="11"/>
      <c r="GV82" s="11"/>
    </row>
    <row r="83" spans="1:200" s="15" customFormat="1" ht="24.75" customHeight="1">
      <c r="A83" s="247" t="s">
        <v>834</v>
      </c>
      <c r="B83" s="39"/>
      <c r="C83" s="248">
        <v>48</v>
      </c>
      <c r="D83" s="249"/>
      <c r="E83" s="249"/>
      <c r="F83" s="250">
        <f>SUM(F84,F106,F147)</f>
        <v>3323106.64</v>
      </c>
      <c r="G83" s="250">
        <f>SUM(G84,G106,G147)</f>
        <v>373084.56</v>
      </c>
      <c r="H83" s="249"/>
      <c r="I83" s="249"/>
      <c r="J83" s="283"/>
      <c r="K83" s="284"/>
      <c r="L83" s="284"/>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5"/>
      <c r="DF83" s="285"/>
      <c r="DG83" s="285"/>
      <c r="DH83" s="285"/>
      <c r="DI83" s="285"/>
      <c r="DJ83" s="285"/>
      <c r="DK83" s="285"/>
      <c r="DL83" s="285"/>
      <c r="DM83" s="285"/>
      <c r="DN83" s="285"/>
      <c r="DO83" s="285"/>
      <c r="DP83" s="285"/>
      <c r="DQ83" s="285"/>
      <c r="DR83" s="285"/>
      <c r="DS83" s="285"/>
      <c r="DT83" s="285"/>
      <c r="DU83" s="285"/>
      <c r="DV83" s="285"/>
      <c r="DW83" s="285"/>
      <c r="DX83" s="285"/>
      <c r="DY83" s="285"/>
      <c r="DZ83" s="285"/>
      <c r="EA83" s="285"/>
      <c r="EB83" s="285"/>
      <c r="EC83" s="285"/>
      <c r="ED83" s="285"/>
      <c r="EE83" s="285"/>
      <c r="EF83" s="285"/>
      <c r="EG83" s="285"/>
      <c r="EH83" s="285"/>
      <c r="EI83" s="285"/>
      <c r="EJ83" s="285"/>
      <c r="EK83" s="285"/>
      <c r="EL83" s="285"/>
      <c r="EM83" s="285"/>
      <c r="EN83" s="285"/>
      <c r="EO83" s="285"/>
      <c r="EP83" s="285"/>
      <c r="EQ83" s="285"/>
      <c r="ER83" s="285"/>
      <c r="ES83" s="285"/>
      <c r="ET83" s="285"/>
      <c r="EU83" s="285"/>
      <c r="EV83" s="285"/>
      <c r="EW83" s="285"/>
      <c r="EX83" s="285"/>
      <c r="EY83" s="285"/>
      <c r="EZ83" s="285"/>
      <c r="FA83" s="285"/>
      <c r="FB83" s="285"/>
      <c r="FC83" s="285"/>
      <c r="FD83" s="285"/>
      <c r="FE83" s="285"/>
      <c r="FF83" s="285"/>
      <c r="FG83" s="285"/>
      <c r="FH83" s="285"/>
      <c r="FI83" s="285"/>
      <c r="FJ83" s="285"/>
      <c r="FK83" s="285"/>
      <c r="FL83" s="285"/>
      <c r="FM83" s="285"/>
      <c r="FN83" s="285"/>
      <c r="FO83" s="285"/>
      <c r="FP83" s="285"/>
      <c r="FQ83" s="285"/>
      <c r="FR83" s="285"/>
      <c r="FS83" s="285"/>
      <c r="FT83" s="285"/>
      <c r="FU83" s="285"/>
      <c r="FV83" s="285"/>
      <c r="FW83" s="285"/>
      <c r="FX83" s="285"/>
      <c r="FY83" s="285"/>
      <c r="FZ83" s="285"/>
      <c r="GA83" s="285"/>
      <c r="GB83" s="285"/>
      <c r="GC83" s="285"/>
      <c r="GD83" s="285"/>
      <c r="GE83" s="285"/>
      <c r="GF83" s="285"/>
      <c r="GG83" s="285"/>
      <c r="GH83" s="285"/>
      <c r="GI83" s="285"/>
      <c r="GJ83" s="285"/>
      <c r="GK83" s="285"/>
      <c r="GL83" s="285"/>
      <c r="GM83" s="285"/>
      <c r="GN83" s="285"/>
      <c r="GO83" s="285"/>
      <c r="GP83" s="285"/>
      <c r="GQ83" s="285"/>
      <c r="GR83" s="285"/>
    </row>
    <row r="84" spans="1:12" ht="24.75" customHeight="1">
      <c r="A84" s="40" t="s">
        <v>835</v>
      </c>
      <c r="B84" s="41"/>
      <c r="C84" s="207">
        <v>14</v>
      </c>
      <c r="D84" s="208"/>
      <c r="E84" s="208"/>
      <c r="F84" s="251">
        <f>SUM(F85,F88,F91,F99)</f>
        <v>288814</v>
      </c>
      <c r="G84" s="251">
        <f>SUM(G85,G88,G91,G99)</f>
        <v>74500</v>
      </c>
      <c r="H84" s="208"/>
      <c r="I84" s="208"/>
      <c r="J84" s="237"/>
      <c r="K84" s="238"/>
      <c r="L84" s="238"/>
    </row>
    <row r="85" spans="1:12" s="171" customFormat="1" ht="24" customHeight="1">
      <c r="A85" s="40" t="s">
        <v>836</v>
      </c>
      <c r="B85" s="39"/>
      <c r="C85" s="252">
        <v>2</v>
      </c>
      <c r="D85" s="253"/>
      <c r="E85" s="254"/>
      <c r="F85" s="120">
        <f>SUM(F86:F87)</f>
        <v>18000</v>
      </c>
      <c r="G85" s="120">
        <f>SUM(G86:G87)</f>
        <v>9000</v>
      </c>
      <c r="H85" s="255"/>
      <c r="I85" s="255"/>
      <c r="J85" s="286"/>
      <c r="K85" s="255"/>
      <c r="L85" s="255"/>
    </row>
    <row r="86" spans="1:199" s="11" customFormat="1" ht="26.25" customHeight="1">
      <c r="A86" s="71">
        <v>62</v>
      </c>
      <c r="B86" s="53" t="s">
        <v>1722</v>
      </c>
      <c r="C86" s="256" t="s">
        <v>1723</v>
      </c>
      <c r="D86" s="48" t="s">
        <v>1358</v>
      </c>
      <c r="E86" s="48" t="s">
        <v>1718</v>
      </c>
      <c r="F86" s="49">
        <v>8000</v>
      </c>
      <c r="G86" s="49">
        <v>4000</v>
      </c>
      <c r="H86" s="71">
        <v>2019</v>
      </c>
      <c r="I86" s="71">
        <v>2020</v>
      </c>
      <c r="J86" s="148"/>
      <c r="K86" s="91" t="s">
        <v>1724</v>
      </c>
      <c r="L86" s="71" t="s">
        <v>623</v>
      </c>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row>
    <row r="87" spans="1:199" s="11" customFormat="1" ht="28.5" customHeight="1">
      <c r="A87" s="71">
        <v>63</v>
      </c>
      <c r="B87" s="53" t="s">
        <v>1725</v>
      </c>
      <c r="C87" s="47" t="s">
        <v>1726</v>
      </c>
      <c r="D87" s="48" t="s">
        <v>1358</v>
      </c>
      <c r="E87" s="48" t="s">
        <v>1727</v>
      </c>
      <c r="F87" s="71">
        <v>10000</v>
      </c>
      <c r="G87" s="71">
        <v>5000</v>
      </c>
      <c r="H87" s="71">
        <v>2019</v>
      </c>
      <c r="I87" s="71">
        <v>2020</v>
      </c>
      <c r="J87" s="148"/>
      <c r="K87" s="91" t="s">
        <v>1728</v>
      </c>
      <c r="L87" s="71" t="s">
        <v>623</v>
      </c>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row>
    <row r="88" spans="1:12" ht="24.75" customHeight="1">
      <c r="A88" s="40" t="s">
        <v>845</v>
      </c>
      <c r="B88" s="41"/>
      <c r="C88" s="207">
        <v>2</v>
      </c>
      <c r="D88" s="208"/>
      <c r="E88" s="208"/>
      <c r="F88" s="208">
        <f>SUM(F89:F90)</f>
        <v>115746</v>
      </c>
      <c r="G88" s="208">
        <f>SUM(G89:G90)</f>
        <v>6000</v>
      </c>
      <c r="H88" s="208"/>
      <c r="I88" s="208"/>
      <c r="J88" s="237"/>
      <c r="K88" s="238"/>
      <c r="L88" s="238"/>
    </row>
    <row r="89" spans="1:200" s="11" customFormat="1" ht="64.5" customHeight="1">
      <c r="A89" s="40">
        <v>64</v>
      </c>
      <c r="B89" s="50" t="s">
        <v>1729</v>
      </c>
      <c r="C89" s="50" t="s">
        <v>1730</v>
      </c>
      <c r="D89" s="48" t="s">
        <v>1495</v>
      </c>
      <c r="E89" s="48" t="s">
        <v>832</v>
      </c>
      <c r="F89" s="48">
        <v>100000</v>
      </c>
      <c r="G89" s="48">
        <v>1000</v>
      </c>
      <c r="H89" s="48">
        <v>2019.5</v>
      </c>
      <c r="I89" s="48">
        <v>2022.12</v>
      </c>
      <c r="J89" s="89" t="s">
        <v>988</v>
      </c>
      <c r="K89" s="48" t="s">
        <v>1731</v>
      </c>
      <c r="L89" s="71" t="s">
        <v>623</v>
      </c>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row>
    <row r="90" spans="1:199" s="11" customFormat="1" ht="33" customHeight="1">
      <c r="A90" s="71">
        <v>65</v>
      </c>
      <c r="B90" s="53" t="s">
        <v>1732</v>
      </c>
      <c r="C90" s="50" t="s">
        <v>1733</v>
      </c>
      <c r="D90" s="48" t="s">
        <v>1358</v>
      </c>
      <c r="E90" s="48" t="s">
        <v>1734</v>
      </c>
      <c r="F90" s="71">
        <v>15746</v>
      </c>
      <c r="G90" s="71">
        <v>5000</v>
      </c>
      <c r="H90" s="71">
        <v>2019</v>
      </c>
      <c r="I90" s="71">
        <v>2020</v>
      </c>
      <c r="J90" s="148"/>
      <c r="K90" s="101" t="s">
        <v>848</v>
      </c>
      <c r="L90" s="71" t="s">
        <v>623</v>
      </c>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row>
    <row r="91" spans="1:12" ht="24.75" customHeight="1">
      <c r="A91" s="40" t="s">
        <v>849</v>
      </c>
      <c r="B91" s="41"/>
      <c r="C91" s="207">
        <v>4</v>
      </c>
      <c r="D91" s="208"/>
      <c r="E91" s="208"/>
      <c r="F91" s="257">
        <f>SUM(F92:F93,F97:F98)</f>
        <v>62500</v>
      </c>
      <c r="G91" s="257">
        <f>SUM(G92:G93,G97:G98)</f>
        <v>26000</v>
      </c>
      <c r="H91" s="208"/>
      <c r="I91" s="208"/>
      <c r="J91" s="237"/>
      <c r="K91" s="238"/>
      <c r="L91" s="238"/>
    </row>
    <row r="92" spans="1:204" s="7" customFormat="1" ht="39.75" customHeight="1">
      <c r="A92" s="40">
        <v>66</v>
      </c>
      <c r="B92" s="50" t="s">
        <v>1735</v>
      </c>
      <c r="C92" s="50" t="s">
        <v>1736</v>
      </c>
      <c r="D92" s="48" t="s">
        <v>1737</v>
      </c>
      <c r="E92" s="48" t="s">
        <v>1738</v>
      </c>
      <c r="F92" s="48">
        <v>10500</v>
      </c>
      <c r="G92" s="48">
        <v>1000</v>
      </c>
      <c r="H92" s="48">
        <v>2020</v>
      </c>
      <c r="I92" s="48">
        <v>2023</v>
      </c>
      <c r="J92" s="100" t="s">
        <v>1739</v>
      </c>
      <c r="K92" s="101" t="s">
        <v>1740</v>
      </c>
      <c r="L92" s="91" t="s">
        <v>623</v>
      </c>
      <c r="GS92" s="11"/>
      <c r="GT92" s="11"/>
      <c r="GU92" s="11"/>
      <c r="GV92" s="11"/>
    </row>
    <row r="93" spans="1:200" s="11" customFormat="1" ht="28.5" customHeight="1">
      <c r="A93" s="40">
        <v>67</v>
      </c>
      <c r="B93" s="50" t="s">
        <v>1741</v>
      </c>
      <c r="C93" s="50" t="s">
        <v>1742</v>
      </c>
      <c r="D93" s="48" t="s">
        <v>1495</v>
      </c>
      <c r="E93" s="48" t="s">
        <v>1743</v>
      </c>
      <c r="F93" s="51">
        <v>12000</v>
      </c>
      <c r="G93" s="51">
        <v>8000</v>
      </c>
      <c r="H93" s="48">
        <v>2019</v>
      </c>
      <c r="I93" s="71">
        <v>2020</v>
      </c>
      <c r="J93" s="148"/>
      <c r="K93" s="101" t="s">
        <v>857</v>
      </c>
      <c r="L93" s="71" t="s">
        <v>623</v>
      </c>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row>
    <row r="94" spans="1:200" s="11" customFormat="1" ht="22.5">
      <c r="A94" s="258"/>
      <c r="B94" s="50" t="s">
        <v>1744</v>
      </c>
      <c r="C94" s="50" t="s">
        <v>1745</v>
      </c>
      <c r="D94" s="48" t="s">
        <v>1495</v>
      </c>
      <c r="E94" s="48" t="s">
        <v>1746</v>
      </c>
      <c r="F94" s="71">
        <v>4000</v>
      </c>
      <c r="G94" s="71">
        <v>3000</v>
      </c>
      <c r="H94" s="71">
        <v>2019.6</v>
      </c>
      <c r="I94" s="71">
        <v>2022</v>
      </c>
      <c r="J94" s="148"/>
      <c r="K94" s="101" t="s">
        <v>857</v>
      </c>
      <c r="L94" s="101"/>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row>
    <row r="95" spans="1:204" s="95" customFormat="1" ht="22.5">
      <c r="A95" s="40"/>
      <c r="B95" s="50" t="s">
        <v>1747</v>
      </c>
      <c r="C95" s="50" t="s">
        <v>1745</v>
      </c>
      <c r="D95" s="48" t="s">
        <v>1358</v>
      </c>
      <c r="E95" s="48" t="s">
        <v>1748</v>
      </c>
      <c r="F95" s="48">
        <v>4000</v>
      </c>
      <c r="G95" s="48">
        <v>2000</v>
      </c>
      <c r="H95" s="48">
        <v>2019</v>
      </c>
      <c r="I95" s="48">
        <v>2020</v>
      </c>
      <c r="J95" s="100"/>
      <c r="K95" s="101" t="s">
        <v>857</v>
      </c>
      <c r="L95" s="101"/>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11"/>
      <c r="GT95" s="11"/>
      <c r="GU95" s="11"/>
      <c r="GV95" s="11"/>
    </row>
    <row r="96" spans="1:204" s="95" customFormat="1" ht="22.5">
      <c r="A96" s="258"/>
      <c r="B96" s="50" t="s">
        <v>1749</v>
      </c>
      <c r="C96" s="50" t="s">
        <v>1745</v>
      </c>
      <c r="D96" s="48" t="s">
        <v>1358</v>
      </c>
      <c r="E96" s="48" t="s">
        <v>1750</v>
      </c>
      <c r="F96" s="48">
        <v>4000</v>
      </c>
      <c r="G96" s="48">
        <v>3000</v>
      </c>
      <c r="H96" s="48">
        <v>2019</v>
      </c>
      <c r="I96" s="48">
        <v>2020</v>
      </c>
      <c r="J96" s="100"/>
      <c r="K96" s="101" t="s">
        <v>857</v>
      </c>
      <c r="L96" s="101"/>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11"/>
      <c r="GT96" s="11"/>
      <c r="GU96" s="11"/>
      <c r="GV96" s="11"/>
    </row>
    <row r="97" spans="1:200" s="11" customFormat="1" ht="27" customHeight="1">
      <c r="A97" s="40">
        <v>68</v>
      </c>
      <c r="B97" s="50" t="s">
        <v>1751</v>
      </c>
      <c r="C97" s="50" t="s">
        <v>1752</v>
      </c>
      <c r="D97" s="52" t="s">
        <v>1358</v>
      </c>
      <c r="E97" s="48" t="s">
        <v>1753</v>
      </c>
      <c r="F97" s="121">
        <v>5000</v>
      </c>
      <c r="G97" s="121">
        <v>2000</v>
      </c>
      <c r="H97" s="71">
        <v>2019.3</v>
      </c>
      <c r="I97" s="48">
        <v>2020</v>
      </c>
      <c r="J97" s="127"/>
      <c r="K97" s="48" t="s">
        <v>1754</v>
      </c>
      <c r="L97" s="91" t="s">
        <v>623</v>
      </c>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row>
    <row r="98" spans="1:204" s="5" customFormat="1" ht="33.75" customHeight="1">
      <c r="A98" s="258">
        <v>69</v>
      </c>
      <c r="B98" s="46" t="s">
        <v>1755</v>
      </c>
      <c r="C98" s="46" t="s">
        <v>1756</v>
      </c>
      <c r="D98" s="43" t="s">
        <v>1358</v>
      </c>
      <c r="E98" s="48" t="s">
        <v>1734</v>
      </c>
      <c r="F98" s="43">
        <v>35000</v>
      </c>
      <c r="G98" s="43">
        <v>15000</v>
      </c>
      <c r="H98" s="43">
        <v>2019</v>
      </c>
      <c r="I98" s="43">
        <v>2020</v>
      </c>
      <c r="J98" s="88" t="s">
        <v>1757</v>
      </c>
      <c r="K98" s="54" t="s">
        <v>1758</v>
      </c>
      <c r="L98" s="71" t="s">
        <v>1759</v>
      </c>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87"/>
      <c r="FL98" s="87"/>
      <c r="FM98" s="87"/>
      <c r="FN98" s="87"/>
      <c r="FO98" s="87"/>
      <c r="FP98" s="87"/>
      <c r="FQ98" s="87"/>
      <c r="FR98" s="87"/>
      <c r="FS98" s="87"/>
      <c r="FT98" s="87"/>
      <c r="FU98" s="87"/>
      <c r="FV98" s="87"/>
      <c r="FW98" s="87"/>
      <c r="FX98" s="87"/>
      <c r="FY98" s="87"/>
      <c r="FZ98" s="87"/>
      <c r="GA98" s="87"/>
      <c r="GB98" s="87"/>
      <c r="GC98" s="87"/>
      <c r="GD98" s="87"/>
      <c r="GE98" s="87"/>
      <c r="GF98" s="87"/>
      <c r="GG98" s="87"/>
      <c r="GH98" s="87"/>
      <c r="GI98" s="87"/>
      <c r="GJ98" s="87"/>
      <c r="GK98" s="87"/>
      <c r="GL98" s="87"/>
      <c r="GM98" s="87"/>
      <c r="GN98" s="87"/>
      <c r="GO98" s="87"/>
      <c r="GP98" s="87"/>
      <c r="GQ98" s="87"/>
      <c r="GR98" s="11"/>
      <c r="GS98" s="11"/>
      <c r="GT98" s="11"/>
      <c r="GU98" s="11"/>
      <c r="GV98" s="11"/>
    </row>
    <row r="99" spans="1:12" s="172" customFormat="1" ht="24" customHeight="1">
      <c r="A99" s="40" t="s">
        <v>879</v>
      </c>
      <c r="B99" s="39"/>
      <c r="C99" s="259">
        <v>6</v>
      </c>
      <c r="D99" s="260"/>
      <c r="E99" s="261"/>
      <c r="F99" s="262">
        <f>SUM(F100:F105)</f>
        <v>92568</v>
      </c>
      <c r="G99" s="262">
        <f>SUM(G100:G105)</f>
        <v>33500</v>
      </c>
      <c r="H99" s="263"/>
      <c r="I99" s="263"/>
      <c r="J99" s="287"/>
      <c r="K99" s="263"/>
      <c r="L99" s="263"/>
    </row>
    <row r="100" spans="1:12" s="16" customFormat="1" ht="41.25" customHeight="1">
      <c r="A100" s="40">
        <v>70</v>
      </c>
      <c r="B100" s="50" t="s">
        <v>1760</v>
      </c>
      <c r="C100" s="50" t="s">
        <v>1761</v>
      </c>
      <c r="D100" s="52" t="s">
        <v>1358</v>
      </c>
      <c r="E100" s="91" t="s">
        <v>893</v>
      </c>
      <c r="F100" s="91">
        <v>22000</v>
      </c>
      <c r="G100" s="264">
        <v>5000</v>
      </c>
      <c r="H100" s="91">
        <v>2019</v>
      </c>
      <c r="I100" s="200">
        <v>2020</v>
      </c>
      <c r="J100" s="138"/>
      <c r="K100" s="91" t="s">
        <v>1762</v>
      </c>
      <c r="L100" s="91" t="s">
        <v>623</v>
      </c>
    </row>
    <row r="101" spans="1:204" s="16" customFormat="1" ht="42" customHeight="1">
      <c r="A101" s="40">
        <v>71</v>
      </c>
      <c r="B101" s="50" t="s">
        <v>1763</v>
      </c>
      <c r="C101" s="50" t="s">
        <v>1764</v>
      </c>
      <c r="D101" s="52" t="s">
        <v>1358</v>
      </c>
      <c r="E101" s="91" t="s">
        <v>893</v>
      </c>
      <c r="F101" s="91">
        <v>6000</v>
      </c>
      <c r="G101" s="264">
        <v>2000</v>
      </c>
      <c r="H101" s="91">
        <v>2019</v>
      </c>
      <c r="I101" s="200">
        <v>2020</v>
      </c>
      <c r="J101" s="138"/>
      <c r="K101" s="91" t="s">
        <v>1765</v>
      </c>
      <c r="L101" s="91" t="s">
        <v>623</v>
      </c>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1"/>
      <c r="GT101" s="11"/>
      <c r="GU101" s="11"/>
      <c r="GV101" s="11"/>
    </row>
    <row r="102" spans="1:204" s="173" customFormat="1" ht="36.75" customHeight="1">
      <c r="A102" s="40">
        <v>72</v>
      </c>
      <c r="B102" s="265" t="s">
        <v>1766</v>
      </c>
      <c r="C102" s="266" t="s">
        <v>1767</v>
      </c>
      <c r="D102" s="52" t="s">
        <v>1358</v>
      </c>
      <c r="E102" s="63" t="s">
        <v>1407</v>
      </c>
      <c r="F102" s="267">
        <v>6500</v>
      </c>
      <c r="G102" s="268">
        <v>4500</v>
      </c>
      <c r="H102" s="91">
        <v>201902</v>
      </c>
      <c r="I102" s="91">
        <v>2020</v>
      </c>
      <c r="J102" s="138"/>
      <c r="K102" s="144" t="s">
        <v>1768</v>
      </c>
      <c r="L102" s="91" t="s">
        <v>623</v>
      </c>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1"/>
      <c r="GT102" s="11"/>
      <c r="GU102" s="11"/>
      <c r="GV102" s="11"/>
    </row>
    <row r="103" spans="1:12" s="19" customFormat="1" ht="34.5" customHeight="1">
      <c r="A103" s="40">
        <v>73</v>
      </c>
      <c r="B103" s="130" t="s">
        <v>1769</v>
      </c>
      <c r="C103" s="50" t="s">
        <v>1770</v>
      </c>
      <c r="D103" s="48" t="s">
        <v>1162</v>
      </c>
      <c r="E103" s="48" t="s">
        <v>1771</v>
      </c>
      <c r="F103" s="120">
        <v>30000</v>
      </c>
      <c r="G103" s="120">
        <v>15000</v>
      </c>
      <c r="H103" s="126">
        <v>201903</v>
      </c>
      <c r="I103" s="48">
        <v>2021</v>
      </c>
      <c r="J103" s="146"/>
      <c r="K103" s="48" t="s">
        <v>1772</v>
      </c>
      <c r="L103" s="91" t="s">
        <v>623</v>
      </c>
    </row>
    <row r="104" spans="1:12" s="11" customFormat="1" ht="33.75" customHeight="1">
      <c r="A104" s="40">
        <v>74</v>
      </c>
      <c r="B104" s="269" t="s">
        <v>1773</v>
      </c>
      <c r="C104" s="270" t="s">
        <v>1774</v>
      </c>
      <c r="D104" s="48" t="s">
        <v>1358</v>
      </c>
      <c r="E104" s="43" t="s">
        <v>1259</v>
      </c>
      <c r="F104" s="241">
        <v>23068</v>
      </c>
      <c r="G104" s="71">
        <v>5000</v>
      </c>
      <c r="H104" s="71">
        <v>2019</v>
      </c>
      <c r="I104" s="71">
        <v>2020</v>
      </c>
      <c r="J104" s="100" t="s">
        <v>1775</v>
      </c>
      <c r="K104" s="52" t="s">
        <v>1776</v>
      </c>
      <c r="L104" s="91" t="s">
        <v>623</v>
      </c>
    </row>
    <row r="105" spans="1:256" s="12" customFormat="1" ht="26.25" customHeight="1">
      <c r="A105" s="40">
        <v>75</v>
      </c>
      <c r="B105" s="50" t="s">
        <v>1777</v>
      </c>
      <c r="C105" s="47" t="s">
        <v>1778</v>
      </c>
      <c r="D105" s="48" t="s">
        <v>1358</v>
      </c>
      <c r="E105" s="48" t="s">
        <v>626</v>
      </c>
      <c r="F105" s="71">
        <v>5000</v>
      </c>
      <c r="G105" s="71">
        <v>2000</v>
      </c>
      <c r="H105" s="71">
        <v>2019</v>
      </c>
      <c r="I105" s="71">
        <v>2020</v>
      </c>
      <c r="J105" s="148"/>
      <c r="K105" s="52" t="s">
        <v>1779</v>
      </c>
      <c r="L105" s="71" t="s">
        <v>623</v>
      </c>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row>
    <row r="106" spans="1:12" ht="24.75" customHeight="1">
      <c r="A106" s="111" t="s">
        <v>888</v>
      </c>
      <c r="B106" s="41"/>
      <c r="C106" s="207">
        <v>33</v>
      </c>
      <c r="D106" s="208"/>
      <c r="E106" s="208"/>
      <c r="F106" s="271">
        <f>SUM(F107,F112,F117,F128,F133)</f>
        <v>3028325.39</v>
      </c>
      <c r="G106" s="251">
        <f>SUM(G107,G112,G117,G128,G133)</f>
        <v>296584.56</v>
      </c>
      <c r="H106" s="208"/>
      <c r="I106" s="208"/>
      <c r="J106" s="237"/>
      <c r="K106" s="238"/>
      <c r="L106" s="238"/>
    </row>
    <row r="107" spans="1:12" ht="24.75" customHeight="1">
      <c r="A107" s="40" t="s">
        <v>889</v>
      </c>
      <c r="B107" s="41"/>
      <c r="C107" s="207">
        <v>4</v>
      </c>
      <c r="D107" s="208"/>
      <c r="E107" s="208"/>
      <c r="F107" s="208">
        <f>SUM(F108:F111)</f>
        <v>87658</v>
      </c>
      <c r="G107" s="208">
        <f>SUM(G108:G111)</f>
        <v>11600</v>
      </c>
      <c r="H107" s="208"/>
      <c r="I107" s="208"/>
      <c r="J107" s="237"/>
      <c r="K107" s="238"/>
      <c r="L107" s="238"/>
    </row>
    <row r="108" spans="1:200" s="11" customFormat="1" ht="42" customHeight="1">
      <c r="A108" s="40">
        <v>76</v>
      </c>
      <c r="B108" s="50" t="s">
        <v>1780</v>
      </c>
      <c r="C108" s="50" t="s">
        <v>1781</v>
      </c>
      <c r="D108" s="48" t="s">
        <v>1358</v>
      </c>
      <c r="E108" s="48" t="s">
        <v>621</v>
      </c>
      <c r="F108" s="48">
        <v>10000</v>
      </c>
      <c r="G108" s="48">
        <v>4000</v>
      </c>
      <c r="H108" s="71">
        <v>2019</v>
      </c>
      <c r="I108" s="71">
        <v>2020</v>
      </c>
      <c r="J108" s="148"/>
      <c r="K108" s="48" t="s">
        <v>1782</v>
      </c>
      <c r="L108" s="91" t="s">
        <v>623</v>
      </c>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row>
    <row r="109" spans="1:204" s="19" customFormat="1" ht="75.75" customHeight="1">
      <c r="A109" s="40">
        <v>77</v>
      </c>
      <c r="B109" s="50" t="s">
        <v>1783</v>
      </c>
      <c r="C109" s="50" t="s">
        <v>1784</v>
      </c>
      <c r="D109" s="48" t="s">
        <v>1162</v>
      </c>
      <c r="E109" s="48" t="s">
        <v>1785</v>
      </c>
      <c r="F109" s="48">
        <v>20000</v>
      </c>
      <c r="G109" s="48">
        <v>3000</v>
      </c>
      <c r="H109" s="48">
        <v>2019</v>
      </c>
      <c r="I109" s="48">
        <v>2021.12</v>
      </c>
      <c r="J109" s="100"/>
      <c r="K109" s="101" t="s">
        <v>1786</v>
      </c>
      <c r="L109" s="101" t="s">
        <v>898</v>
      </c>
      <c r="GS109" s="11"/>
      <c r="GT109" s="11"/>
      <c r="GU109" s="11"/>
      <c r="GV109" s="11"/>
    </row>
    <row r="110" spans="1:200" s="11" customFormat="1" ht="30" customHeight="1">
      <c r="A110" s="40">
        <v>78</v>
      </c>
      <c r="B110" s="41" t="s">
        <v>1787</v>
      </c>
      <c r="C110" s="41" t="s">
        <v>1788</v>
      </c>
      <c r="D110" s="48" t="s">
        <v>1358</v>
      </c>
      <c r="E110" s="48" t="s">
        <v>1789</v>
      </c>
      <c r="F110" s="48">
        <v>6400</v>
      </c>
      <c r="G110" s="48">
        <v>2600</v>
      </c>
      <c r="H110" s="71">
        <v>2019</v>
      </c>
      <c r="I110" s="48">
        <v>2020</v>
      </c>
      <c r="J110" s="102"/>
      <c r="K110" s="40" t="s">
        <v>1790</v>
      </c>
      <c r="L110" s="101" t="s">
        <v>898</v>
      </c>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row>
    <row r="111" spans="1:200" s="11" customFormat="1" ht="24.75" customHeight="1">
      <c r="A111" s="40">
        <v>79</v>
      </c>
      <c r="B111" s="50" t="s">
        <v>1791</v>
      </c>
      <c r="C111" s="47" t="s">
        <v>1792</v>
      </c>
      <c r="D111" s="71">
        <v>2019</v>
      </c>
      <c r="E111" s="48" t="s">
        <v>1727</v>
      </c>
      <c r="F111" s="71">
        <v>51258</v>
      </c>
      <c r="G111" s="71">
        <v>2000</v>
      </c>
      <c r="H111" s="71">
        <v>2019</v>
      </c>
      <c r="I111" s="71">
        <v>2019.12</v>
      </c>
      <c r="J111" s="148"/>
      <c r="K111" s="48" t="s">
        <v>1793</v>
      </c>
      <c r="L111" s="101" t="s">
        <v>898</v>
      </c>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row>
    <row r="112" spans="1:12" s="20" customFormat="1" ht="24" customHeight="1">
      <c r="A112" s="111" t="s">
        <v>921</v>
      </c>
      <c r="B112" s="41"/>
      <c r="C112" s="252">
        <v>4</v>
      </c>
      <c r="D112" s="253"/>
      <c r="E112" s="254"/>
      <c r="F112" s="272">
        <f>SUM(F113:F116)</f>
        <v>157289</v>
      </c>
      <c r="G112" s="272">
        <f>SUM(G113:G116)</f>
        <v>13889</v>
      </c>
      <c r="H112" s="255"/>
      <c r="I112" s="255"/>
      <c r="J112" s="286"/>
      <c r="K112" s="255"/>
      <c r="L112" s="255"/>
    </row>
    <row r="113" spans="1:201" s="11" customFormat="1" ht="36" customHeight="1">
      <c r="A113" s="40">
        <v>80</v>
      </c>
      <c r="B113" s="273" t="s">
        <v>1794</v>
      </c>
      <c r="C113" s="274" t="s">
        <v>1795</v>
      </c>
      <c r="D113" s="48">
        <v>2019</v>
      </c>
      <c r="E113" s="48" t="s">
        <v>865</v>
      </c>
      <c r="F113" s="258">
        <v>3889</v>
      </c>
      <c r="G113" s="258">
        <v>3889</v>
      </c>
      <c r="H113" s="48">
        <v>2019.1</v>
      </c>
      <c r="I113" s="101" t="s">
        <v>627</v>
      </c>
      <c r="J113" s="100"/>
      <c r="K113" s="101" t="s">
        <v>1796</v>
      </c>
      <c r="L113" s="194" t="s">
        <v>623</v>
      </c>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row>
    <row r="114" spans="1:256" s="174" customFormat="1" ht="27.75" customHeight="1">
      <c r="A114" s="40">
        <v>81</v>
      </c>
      <c r="B114" s="46" t="s">
        <v>1797</v>
      </c>
      <c r="C114" s="47" t="s">
        <v>1798</v>
      </c>
      <c r="D114" s="43" t="s">
        <v>1358</v>
      </c>
      <c r="E114" s="43" t="s">
        <v>1799</v>
      </c>
      <c r="F114" s="49">
        <v>13400</v>
      </c>
      <c r="G114" s="49">
        <v>2000</v>
      </c>
      <c r="H114" s="43">
        <v>2019.1</v>
      </c>
      <c r="I114" s="43">
        <v>2020</v>
      </c>
      <c r="J114" s="88"/>
      <c r="K114" s="91" t="s">
        <v>1800</v>
      </c>
      <c r="L114" s="91" t="s">
        <v>623</v>
      </c>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11"/>
      <c r="GS114" s="11"/>
      <c r="GT114" s="11"/>
      <c r="GU114" s="11"/>
      <c r="GV114" s="11"/>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row>
    <row r="115" spans="1:199" s="11" customFormat="1" ht="33.75" customHeight="1">
      <c r="A115" s="40">
        <v>82</v>
      </c>
      <c r="B115" s="130" t="s">
        <v>1801</v>
      </c>
      <c r="C115" s="50" t="s">
        <v>1802</v>
      </c>
      <c r="D115" s="126" t="s">
        <v>1358</v>
      </c>
      <c r="E115" s="48" t="s">
        <v>1803</v>
      </c>
      <c r="F115" s="48">
        <v>10000</v>
      </c>
      <c r="G115" s="48">
        <v>5000</v>
      </c>
      <c r="H115" s="43">
        <v>2019.1</v>
      </c>
      <c r="I115" s="43">
        <v>2020</v>
      </c>
      <c r="J115" s="100"/>
      <c r="K115" s="48" t="s">
        <v>1804</v>
      </c>
      <c r="L115" s="91" t="s">
        <v>623</v>
      </c>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row>
    <row r="116" spans="1:204" s="19" customFormat="1" ht="33.75" customHeight="1">
      <c r="A116" s="40">
        <v>83</v>
      </c>
      <c r="B116" s="50" t="s">
        <v>1805</v>
      </c>
      <c r="C116" s="50" t="s">
        <v>1806</v>
      </c>
      <c r="D116" s="48" t="s">
        <v>1162</v>
      </c>
      <c r="E116" s="48" t="s">
        <v>1315</v>
      </c>
      <c r="F116" s="48">
        <v>130000</v>
      </c>
      <c r="G116" s="48">
        <v>3000</v>
      </c>
      <c r="H116" s="71">
        <v>2019</v>
      </c>
      <c r="I116" s="71">
        <v>2021</v>
      </c>
      <c r="J116" s="148"/>
      <c r="K116" s="48" t="s">
        <v>1807</v>
      </c>
      <c r="L116" s="91" t="s">
        <v>623</v>
      </c>
      <c r="GR116" s="11"/>
      <c r="GS116" s="11"/>
      <c r="GT116" s="11"/>
      <c r="GU116" s="11"/>
      <c r="GV116" s="11"/>
    </row>
    <row r="117" spans="1:200" s="11" customFormat="1" ht="24.75" customHeight="1">
      <c r="A117" s="40" t="s">
        <v>930</v>
      </c>
      <c r="B117" s="41"/>
      <c r="C117" s="275">
        <v>10</v>
      </c>
      <c r="D117" s="71"/>
      <c r="E117" s="71"/>
      <c r="F117" s="71">
        <f>SUM(F118:F127)</f>
        <v>947000</v>
      </c>
      <c r="G117" s="71">
        <f>SUM(G118:G127)</f>
        <v>67000</v>
      </c>
      <c r="H117" s="71"/>
      <c r="I117" s="71"/>
      <c r="J117" s="148"/>
      <c r="K117" s="118"/>
      <c r="L117" s="118"/>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row>
    <row r="118" spans="1:256" s="175" customFormat="1" ht="36" customHeight="1">
      <c r="A118" s="40">
        <v>84</v>
      </c>
      <c r="B118" s="72" t="s">
        <v>1808</v>
      </c>
      <c r="C118" s="72" t="s">
        <v>1809</v>
      </c>
      <c r="D118" s="48" t="s">
        <v>1534</v>
      </c>
      <c r="E118" s="71" t="s">
        <v>893</v>
      </c>
      <c r="F118" s="48">
        <v>800000</v>
      </c>
      <c r="G118" s="71">
        <v>35000</v>
      </c>
      <c r="H118" s="71">
        <v>2019</v>
      </c>
      <c r="I118" s="71">
        <v>2025</v>
      </c>
      <c r="J118" s="89" t="s">
        <v>1810</v>
      </c>
      <c r="K118" s="48" t="s">
        <v>1811</v>
      </c>
      <c r="L118" s="91" t="s">
        <v>966</v>
      </c>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row>
    <row r="119" spans="1:200" s="11" customFormat="1" ht="39" customHeight="1">
      <c r="A119" s="40">
        <v>85</v>
      </c>
      <c r="B119" s="72" t="s">
        <v>1812</v>
      </c>
      <c r="C119" s="72" t="s">
        <v>1813</v>
      </c>
      <c r="D119" s="48" t="s">
        <v>1814</v>
      </c>
      <c r="E119" s="48" t="s">
        <v>1815</v>
      </c>
      <c r="F119" s="134">
        <v>78000</v>
      </c>
      <c r="G119" s="48">
        <v>3000</v>
      </c>
      <c r="H119" s="101" t="s">
        <v>927</v>
      </c>
      <c r="I119" s="48">
        <v>2024</v>
      </c>
      <c r="J119" s="89" t="s">
        <v>1810</v>
      </c>
      <c r="K119" s="48" t="s">
        <v>1816</v>
      </c>
      <c r="L119" s="91" t="s">
        <v>898</v>
      </c>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c r="GL119" s="19"/>
      <c r="GM119" s="19"/>
      <c r="GN119" s="19"/>
      <c r="GO119" s="19"/>
      <c r="GP119" s="19"/>
      <c r="GQ119" s="19"/>
      <c r="GR119" s="19"/>
    </row>
    <row r="120" spans="1:200" s="11" customFormat="1" ht="26.25" customHeight="1">
      <c r="A120" s="40">
        <v>86</v>
      </c>
      <c r="B120" s="50" t="s">
        <v>1817</v>
      </c>
      <c r="C120" s="50" t="s">
        <v>1818</v>
      </c>
      <c r="D120" s="48" t="s">
        <v>1495</v>
      </c>
      <c r="E120" s="48" t="s">
        <v>1819</v>
      </c>
      <c r="F120" s="134">
        <v>10000</v>
      </c>
      <c r="G120" s="48">
        <v>2000</v>
      </c>
      <c r="H120" s="101" t="s">
        <v>1820</v>
      </c>
      <c r="I120" s="48">
        <v>2022</v>
      </c>
      <c r="J120" s="89" t="s">
        <v>1810</v>
      </c>
      <c r="K120" s="48" t="s">
        <v>1821</v>
      </c>
      <c r="L120" s="91" t="s">
        <v>966</v>
      </c>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row>
    <row r="121" spans="1:200" s="11" customFormat="1" ht="41.25" customHeight="1">
      <c r="A121" s="40">
        <v>87</v>
      </c>
      <c r="B121" s="50" t="s">
        <v>1822</v>
      </c>
      <c r="C121" s="50" t="s">
        <v>1823</v>
      </c>
      <c r="D121" s="48" t="s">
        <v>1162</v>
      </c>
      <c r="E121" s="48" t="s">
        <v>1367</v>
      </c>
      <c r="F121" s="48">
        <v>12000</v>
      </c>
      <c r="G121" s="91">
        <v>4500</v>
      </c>
      <c r="H121" s="48">
        <v>2019</v>
      </c>
      <c r="I121" s="48">
        <v>2021</v>
      </c>
      <c r="J121" s="89" t="s">
        <v>1824</v>
      </c>
      <c r="K121" s="48" t="s">
        <v>1825</v>
      </c>
      <c r="L121" s="91" t="s">
        <v>623</v>
      </c>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c r="GR121" s="19"/>
    </row>
    <row r="122" spans="1:12" s="16" customFormat="1" ht="39" customHeight="1">
      <c r="A122" s="40">
        <v>88</v>
      </c>
      <c r="B122" s="50" t="s">
        <v>1826</v>
      </c>
      <c r="C122" s="50" t="s">
        <v>1827</v>
      </c>
      <c r="D122" s="52" t="s">
        <v>1162</v>
      </c>
      <c r="E122" s="52" t="s">
        <v>893</v>
      </c>
      <c r="F122" s="276">
        <v>5000</v>
      </c>
      <c r="G122" s="264">
        <v>2000</v>
      </c>
      <c r="H122" s="48">
        <v>2019</v>
      </c>
      <c r="I122" s="48">
        <v>2021</v>
      </c>
      <c r="J122" s="288"/>
      <c r="K122" s="48" t="s">
        <v>1828</v>
      </c>
      <c r="L122" s="91" t="s">
        <v>623</v>
      </c>
    </row>
    <row r="123" spans="1:200" s="95" customFormat="1" ht="39.75" customHeight="1">
      <c r="A123" s="40">
        <v>89</v>
      </c>
      <c r="B123" s="50" t="s">
        <v>1829</v>
      </c>
      <c r="C123" s="50" t="s">
        <v>1830</v>
      </c>
      <c r="D123" s="48" t="s">
        <v>1495</v>
      </c>
      <c r="E123" s="48" t="s">
        <v>1831</v>
      </c>
      <c r="F123" s="48">
        <v>15000</v>
      </c>
      <c r="G123" s="48">
        <v>3000</v>
      </c>
      <c r="H123" s="48">
        <v>2019</v>
      </c>
      <c r="I123" s="48">
        <v>2022</v>
      </c>
      <c r="J123" s="100"/>
      <c r="K123" s="101" t="s">
        <v>1832</v>
      </c>
      <c r="L123" s="91" t="s">
        <v>623</v>
      </c>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row>
    <row r="124" spans="1:200" s="11" customFormat="1" ht="27" customHeight="1">
      <c r="A124" s="40">
        <v>90</v>
      </c>
      <c r="B124" s="50" t="s">
        <v>1833</v>
      </c>
      <c r="C124" s="50" t="s">
        <v>1834</v>
      </c>
      <c r="D124" s="48" t="s">
        <v>1495</v>
      </c>
      <c r="E124" s="48" t="s">
        <v>720</v>
      </c>
      <c r="F124" s="48">
        <v>5000</v>
      </c>
      <c r="G124" s="48">
        <v>1000</v>
      </c>
      <c r="H124" s="101" t="s">
        <v>1674</v>
      </c>
      <c r="I124" s="48">
        <v>2022</v>
      </c>
      <c r="J124" s="100"/>
      <c r="K124" s="101" t="s">
        <v>857</v>
      </c>
      <c r="L124" s="91" t="s">
        <v>623</v>
      </c>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row>
    <row r="125" spans="1:199" s="11" customFormat="1" ht="39" customHeight="1">
      <c r="A125" s="40">
        <v>91</v>
      </c>
      <c r="B125" s="277" t="s">
        <v>1835</v>
      </c>
      <c r="C125" s="277" t="s">
        <v>1836</v>
      </c>
      <c r="D125" s="278" t="s">
        <v>1358</v>
      </c>
      <c r="E125" s="48" t="s">
        <v>959</v>
      </c>
      <c r="F125" s="279">
        <v>5000</v>
      </c>
      <c r="G125" s="279">
        <v>1500</v>
      </c>
      <c r="H125" s="280" t="s">
        <v>1674</v>
      </c>
      <c r="I125" s="48">
        <v>2020.12</v>
      </c>
      <c r="J125" s="100"/>
      <c r="K125" s="289" t="s">
        <v>1388</v>
      </c>
      <c r="L125" s="91" t="s">
        <v>623</v>
      </c>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row>
    <row r="126" spans="1:199" s="95" customFormat="1" ht="24" customHeight="1">
      <c r="A126" s="40">
        <v>92</v>
      </c>
      <c r="B126" s="50" t="s">
        <v>1837</v>
      </c>
      <c r="C126" s="50" t="s">
        <v>1838</v>
      </c>
      <c r="D126" s="48" t="s">
        <v>1839</v>
      </c>
      <c r="E126" s="48" t="s">
        <v>832</v>
      </c>
      <c r="F126" s="48">
        <v>5000</v>
      </c>
      <c r="G126" s="48">
        <v>3000</v>
      </c>
      <c r="H126" s="48">
        <v>2019.3</v>
      </c>
      <c r="I126" s="48">
        <v>2010.3</v>
      </c>
      <c r="J126" s="100"/>
      <c r="K126" s="48" t="s">
        <v>1840</v>
      </c>
      <c r="L126" s="91" t="s">
        <v>623</v>
      </c>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row>
    <row r="127" spans="1:204" s="5" customFormat="1" ht="24.75" customHeight="1">
      <c r="A127" s="40">
        <v>93</v>
      </c>
      <c r="B127" s="46" t="s">
        <v>1841</v>
      </c>
      <c r="C127" s="47" t="s">
        <v>1842</v>
      </c>
      <c r="D127" s="43" t="s">
        <v>1358</v>
      </c>
      <c r="E127" s="43" t="s">
        <v>1718</v>
      </c>
      <c r="F127" s="49">
        <v>12000</v>
      </c>
      <c r="G127" s="43">
        <v>12000</v>
      </c>
      <c r="H127" s="48">
        <v>2019</v>
      </c>
      <c r="I127" s="43">
        <v>2020</v>
      </c>
      <c r="J127" s="88"/>
      <c r="K127" s="91" t="s">
        <v>1843</v>
      </c>
      <c r="L127" s="91" t="s">
        <v>623</v>
      </c>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c r="FV127" s="87"/>
      <c r="FW127" s="87"/>
      <c r="FX127" s="87"/>
      <c r="FY127" s="87"/>
      <c r="FZ127" s="87"/>
      <c r="GA127" s="87"/>
      <c r="GB127" s="87"/>
      <c r="GC127" s="87"/>
      <c r="GD127" s="87"/>
      <c r="GE127" s="87"/>
      <c r="GF127" s="87"/>
      <c r="GG127" s="87"/>
      <c r="GH127" s="87"/>
      <c r="GI127" s="87"/>
      <c r="GJ127" s="87"/>
      <c r="GK127" s="87"/>
      <c r="GL127" s="87"/>
      <c r="GM127" s="87"/>
      <c r="GN127" s="87"/>
      <c r="GO127" s="87"/>
      <c r="GP127" s="87"/>
      <c r="GQ127" s="87"/>
      <c r="GR127" s="11"/>
      <c r="GS127" s="11"/>
      <c r="GT127" s="11"/>
      <c r="GU127" s="11"/>
      <c r="GV127" s="11"/>
    </row>
    <row r="128" spans="1:12" ht="24.75" customHeight="1">
      <c r="A128" s="40" t="s">
        <v>1844</v>
      </c>
      <c r="B128" s="41"/>
      <c r="C128" s="207">
        <v>4</v>
      </c>
      <c r="D128" s="208"/>
      <c r="E128" s="208"/>
      <c r="F128" s="281">
        <f>SUM(F129:F132)</f>
        <v>163000</v>
      </c>
      <c r="G128" s="281">
        <f>SUM(G129:G132)</f>
        <v>76000</v>
      </c>
      <c r="H128" s="208"/>
      <c r="I128" s="208"/>
      <c r="J128" s="237"/>
      <c r="K128" s="238"/>
      <c r="L128" s="238"/>
    </row>
    <row r="129" spans="1:12" s="11" customFormat="1" ht="28.5" customHeight="1">
      <c r="A129" s="71">
        <v>94</v>
      </c>
      <c r="B129" s="47" t="s">
        <v>1845</v>
      </c>
      <c r="C129" s="47" t="s">
        <v>1846</v>
      </c>
      <c r="D129" s="52" t="s">
        <v>1358</v>
      </c>
      <c r="E129" s="91" t="s">
        <v>1847</v>
      </c>
      <c r="F129" s="91">
        <v>100000</v>
      </c>
      <c r="G129" s="91">
        <v>60000</v>
      </c>
      <c r="H129" s="91">
        <v>201901</v>
      </c>
      <c r="I129" s="43">
        <v>2020</v>
      </c>
      <c r="J129" s="138"/>
      <c r="K129" s="91" t="s">
        <v>1848</v>
      </c>
      <c r="L129" s="91" t="s">
        <v>623</v>
      </c>
    </row>
    <row r="130" spans="1:200" s="19" customFormat="1" ht="30" customHeight="1">
      <c r="A130" s="40">
        <v>95</v>
      </c>
      <c r="B130" s="50" t="s">
        <v>1849</v>
      </c>
      <c r="C130" s="50" t="s">
        <v>1850</v>
      </c>
      <c r="D130" s="52" t="s">
        <v>1495</v>
      </c>
      <c r="E130" s="48" t="s">
        <v>893</v>
      </c>
      <c r="F130" s="62">
        <v>7000</v>
      </c>
      <c r="G130" s="48">
        <v>2000</v>
      </c>
      <c r="H130" s="48">
        <v>2019</v>
      </c>
      <c r="I130" s="43">
        <v>2020</v>
      </c>
      <c r="J130" s="100" t="s">
        <v>1851</v>
      </c>
      <c r="K130" s="101" t="s">
        <v>1559</v>
      </c>
      <c r="L130" s="91" t="s">
        <v>623</v>
      </c>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row>
    <row r="131" spans="1:204" s="5" customFormat="1" ht="33.75" customHeight="1">
      <c r="A131" s="40">
        <v>96</v>
      </c>
      <c r="B131" s="46" t="s">
        <v>1852</v>
      </c>
      <c r="C131" s="46" t="s">
        <v>1853</v>
      </c>
      <c r="D131" s="43" t="s">
        <v>1358</v>
      </c>
      <c r="E131" s="43" t="s">
        <v>1734</v>
      </c>
      <c r="F131" s="43">
        <v>20000</v>
      </c>
      <c r="G131" s="43">
        <v>2000</v>
      </c>
      <c r="H131" s="43">
        <v>2019</v>
      </c>
      <c r="I131" s="43">
        <v>2020</v>
      </c>
      <c r="J131" s="88" t="s">
        <v>1854</v>
      </c>
      <c r="K131" s="54" t="s">
        <v>1855</v>
      </c>
      <c r="L131" s="91" t="s">
        <v>623</v>
      </c>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c r="DV131" s="87"/>
      <c r="DW131" s="87"/>
      <c r="DX131" s="87"/>
      <c r="DY131" s="87"/>
      <c r="DZ131" s="87"/>
      <c r="EA131" s="87"/>
      <c r="EB131" s="87"/>
      <c r="EC131" s="87"/>
      <c r="ED131" s="87"/>
      <c r="EE131" s="87"/>
      <c r="EF131" s="87"/>
      <c r="EG131" s="87"/>
      <c r="EH131" s="87"/>
      <c r="EI131" s="87"/>
      <c r="EJ131" s="87"/>
      <c r="EK131" s="87"/>
      <c r="EL131" s="87"/>
      <c r="EM131" s="87"/>
      <c r="EN131" s="87"/>
      <c r="EO131" s="87"/>
      <c r="EP131" s="87"/>
      <c r="EQ131" s="87"/>
      <c r="ER131" s="87"/>
      <c r="ES131" s="87"/>
      <c r="ET131" s="87"/>
      <c r="EU131" s="87"/>
      <c r="EV131" s="87"/>
      <c r="EW131" s="87"/>
      <c r="EX131" s="87"/>
      <c r="EY131" s="87"/>
      <c r="EZ131" s="87"/>
      <c r="FA131" s="87"/>
      <c r="FB131" s="87"/>
      <c r="FC131" s="87"/>
      <c r="FD131" s="87"/>
      <c r="FE131" s="87"/>
      <c r="FF131" s="87"/>
      <c r="FG131" s="87"/>
      <c r="FH131" s="87"/>
      <c r="FI131" s="87"/>
      <c r="FJ131" s="87"/>
      <c r="FK131" s="87"/>
      <c r="FL131" s="87"/>
      <c r="FM131" s="87"/>
      <c r="FN131" s="87"/>
      <c r="FO131" s="87"/>
      <c r="FP131" s="87"/>
      <c r="FQ131" s="87"/>
      <c r="FR131" s="87"/>
      <c r="FS131" s="87"/>
      <c r="FT131" s="87"/>
      <c r="FU131" s="87"/>
      <c r="FV131" s="87"/>
      <c r="FW131" s="87"/>
      <c r="FX131" s="87"/>
      <c r="FY131" s="87"/>
      <c r="FZ131" s="87"/>
      <c r="GA131" s="87"/>
      <c r="GB131" s="87"/>
      <c r="GC131" s="87"/>
      <c r="GD131" s="87"/>
      <c r="GE131" s="87"/>
      <c r="GF131" s="87"/>
      <c r="GG131" s="87"/>
      <c r="GH131" s="87"/>
      <c r="GI131" s="87"/>
      <c r="GJ131" s="87"/>
      <c r="GK131" s="87"/>
      <c r="GL131" s="87"/>
      <c r="GM131" s="87"/>
      <c r="GN131" s="87"/>
      <c r="GO131" s="87"/>
      <c r="GP131" s="87"/>
      <c r="GQ131" s="87"/>
      <c r="GR131" s="11"/>
      <c r="GS131" s="11"/>
      <c r="GT131" s="11"/>
      <c r="GU131" s="11"/>
      <c r="GV131" s="11"/>
    </row>
    <row r="132" spans="1:204" s="7" customFormat="1" ht="36" customHeight="1">
      <c r="A132" s="40">
        <v>97</v>
      </c>
      <c r="B132" s="46" t="s">
        <v>1856</v>
      </c>
      <c r="C132" s="46" t="s">
        <v>1856</v>
      </c>
      <c r="D132" s="43" t="s">
        <v>1162</v>
      </c>
      <c r="E132" s="43" t="s">
        <v>1857</v>
      </c>
      <c r="F132" s="43">
        <v>36000</v>
      </c>
      <c r="G132" s="43">
        <v>12000</v>
      </c>
      <c r="H132" s="43">
        <v>2019.4</v>
      </c>
      <c r="I132" s="43">
        <v>2021</v>
      </c>
      <c r="J132" s="88"/>
      <c r="K132" s="54" t="s">
        <v>1858</v>
      </c>
      <c r="L132" s="91" t="s">
        <v>1457</v>
      </c>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c r="DE132" s="103"/>
      <c r="DF132" s="103"/>
      <c r="DG132" s="103"/>
      <c r="DH132" s="103"/>
      <c r="DI132" s="103"/>
      <c r="DJ132" s="103"/>
      <c r="DK132" s="103"/>
      <c r="DL132" s="103"/>
      <c r="DM132" s="103"/>
      <c r="DN132" s="103"/>
      <c r="DO132" s="103"/>
      <c r="DP132" s="103"/>
      <c r="DQ132" s="103"/>
      <c r="DR132" s="103"/>
      <c r="DS132" s="103"/>
      <c r="DT132" s="103"/>
      <c r="DU132" s="103"/>
      <c r="DV132" s="103"/>
      <c r="DW132" s="103"/>
      <c r="DX132" s="103"/>
      <c r="DY132" s="103"/>
      <c r="DZ132" s="103"/>
      <c r="EA132" s="103"/>
      <c r="EB132" s="103"/>
      <c r="EC132" s="103"/>
      <c r="ED132" s="103"/>
      <c r="EE132" s="103"/>
      <c r="EF132" s="103"/>
      <c r="EG132" s="103"/>
      <c r="EH132" s="103"/>
      <c r="EI132" s="103"/>
      <c r="EJ132" s="103"/>
      <c r="EK132" s="103"/>
      <c r="EL132" s="103"/>
      <c r="EM132" s="103"/>
      <c r="EN132" s="103"/>
      <c r="EO132" s="103"/>
      <c r="EP132" s="103"/>
      <c r="EQ132" s="103"/>
      <c r="ER132" s="103"/>
      <c r="ES132" s="103"/>
      <c r="ET132" s="103"/>
      <c r="EU132" s="103"/>
      <c r="EV132" s="103"/>
      <c r="EW132" s="103"/>
      <c r="EX132" s="103"/>
      <c r="EY132" s="103"/>
      <c r="EZ132" s="103"/>
      <c r="FA132" s="103"/>
      <c r="FB132" s="103"/>
      <c r="FC132" s="103"/>
      <c r="FD132" s="103"/>
      <c r="FE132" s="103"/>
      <c r="FF132" s="103"/>
      <c r="FG132" s="103"/>
      <c r="FH132" s="103"/>
      <c r="FI132" s="103"/>
      <c r="FJ132" s="103"/>
      <c r="FK132" s="103"/>
      <c r="FL132" s="103"/>
      <c r="FM132" s="103"/>
      <c r="FN132" s="103"/>
      <c r="FO132" s="103"/>
      <c r="FP132" s="103"/>
      <c r="FQ132" s="103"/>
      <c r="FR132" s="103"/>
      <c r="FS132" s="103"/>
      <c r="FT132" s="103"/>
      <c r="FU132" s="103"/>
      <c r="FV132" s="103"/>
      <c r="FW132" s="103"/>
      <c r="FX132" s="103"/>
      <c r="FY132" s="103"/>
      <c r="FZ132" s="103"/>
      <c r="GA132" s="103"/>
      <c r="GB132" s="103"/>
      <c r="GC132" s="103"/>
      <c r="GD132" s="103"/>
      <c r="GE132" s="103"/>
      <c r="GF132" s="103"/>
      <c r="GG132" s="103"/>
      <c r="GH132" s="103"/>
      <c r="GI132" s="103"/>
      <c r="GJ132" s="103"/>
      <c r="GK132" s="103"/>
      <c r="GL132" s="103"/>
      <c r="GM132" s="103"/>
      <c r="GN132" s="103"/>
      <c r="GO132" s="103"/>
      <c r="GP132" s="103"/>
      <c r="GQ132" s="103"/>
      <c r="GR132" s="11"/>
      <c r="GS132" s="11"/>
      <c r="GT132" s="11"/>
      <c r="GU132" s="11"/>
      <c r="GV132" s="11"/>
    </row>
    <row r="133" spans="1:12" ht="24.75" customHeight="1">
      <c r="A133" s="40" t="s">
        <v>967</v>
      </c>
      <c r="B133" s="41"/>
      <c r="C133" s="207">
        <v>11</v>
      </c>
      <c r="D133" s="208"/>
      <c r="E133" s="208"/>
      <c r="F133" s="271">
        <f>SUM(F134,F137)</f>
        <v>1673378.3900000001</v>
      </c>
      <c r="G133" s="210">
        <f>SUM(G134,G137)</f>
        <v>128095.56</v>
      </c>
      <c r="H133" s="208"/>
      <c r="I133" s="208"/>
      <c r="J133" s="237"/>
      <c r="K133" s="238"/>
      <c r="L133" s="238"/>
    </row>
    <row r="134" spans="1:12" ht="24.75" customHeight="1">
      <c r="A134" s="40" t="s">
        <v>1859</v>
      </c>
      <c r="B134" s="41"/>
      <c r="C134" s="207">
        <v>2</v>
      </c>
      <c r="D134" s="208"/>
      <c r="E134" s="208"/>
      <c r="F134" s="208">
        <f>SUM(F135:F136)</f>
        <v>133900</v>
      </c>
      <c r="G134" s="208">
        <f>SUM(G135:G136)</f>
        <v>9000</v>
      </c>
      <c r="H134" s="208"/>
      <c r="I134" s="208"/>
      <c r="J134" s="237"/>
      <c r="K134" s="238"/>
      <c r="L134" s="238"/>
    </row>
    <row r="135" spans="1:204" s="95" customFormat="1" ht="45" customHeight="1">
      <c r="A135" s="40">
        <v>98</v>
      </c>
      <c r="B135" s="50" t="s">
        <v>1860</v>
      </c>
      <c r="C135" s="50" t="s">
        <v>1861</v>
      </c>
      <c r="D135" s="48" t="s">
        <v>1495</v>
      </c>
      <c r="E135" s="48" t="s">
        <v>832</v>
      </c>
      <c r="F135" s="48">
        <v>128900</v>
      </c>
      <c r="G135" s="48">
        <v>6000</v>
      </c>
      <c r="H135" s="48">
        <v>2019.9</v>
      </c>
      <c r="I135" s="48">
        <v>2022.12</v>
      </c>
      <c r="J135" s="100" t="s">
        <v>1285</v>
      </c>
      <c r="K135" s="101" t="s">
        <v>1862</v>
      </c>
      <c r="L135" s="101" t="s">
        <v>971</v>
      </c>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19"/>
      <c r="GS135" s="11"/>
      <c r="GT135" s="11"/>
      <c r="GU135" s="11"/>
      <c r="GV135" s="11"/>
    </row>
    <row r="136" spans="1:199" s="11" customFormat="1" ht="24.75" customHeight="1">
      <c r="A136" s="40">
        <v>99</v>
      </c>
      <c r="B136" s="50" t="s">
        <v>1863</v>
      </c>
      <c r="C136" s="50" t="s">
        <v>1864</v>
      </c>
      <c r="D136" s="48" t="s">
        <v>1358</v>
      </c>
      <c r="E136" s="48" t="s">
        <v>621</v>
      </c>
      <c r="F136" s="48">
        <v>5000</v>
      </c>
      <c r="G136" s="48">
        <v>3000</v>
      </c>
      <c r="H136" s="71">
        <v>2019</v>
      </c>
      <c r="I136" s="71">
        <v>2020</v>
      </c>
      <c r="J136" s="148"/>
      <c r="K136" s="52" t="s">
        <v>1706</v>
      </c>
      <c r="L136" s="101" t="s">
        <v>971</v>
      </c>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row>
    <row r="137" spans="1:12" ht="24.75" customHeight="1">
      <c r="A137" s="40" t="s">
        <v>1427</v>
      </c>
      <c r="B137" s="41"/>
      <c r="C137" s="290">
        <v>9</v>
      </c>
      <c r="D137" s="291"/>
      <c r="E137" s="291"/>
      <c r="F137" s="271">
        <f>SUM(F138:F146)</f>
        <v>1539478.3900000001</v>
      </c>
      <c r="G137" s="251">
        <f>SUM(G138:G146)</f>
        <v>119095.56</v>
      </c>
      <c r="H137" s="208"/>
      <c r="I137" s="208"/>
      <c r="J137" s="237"/>
      <c r="K137" s="238"/>
      <c r="L137" s="238"/>
    </row>
    <row r="138" spans="1:12" s="7" customFormat="1" ht="42.75" customHeight="1">
      <c r="A138" s="40">
        <v>100</v>
      </c>
      <c r="B138" s="50" t="s">
        <v>1865</v>
      </c>
      <c r="C138" s="50" t="s">
        <v>1866</v>
      </c>
      <c r="D138" s="48" t="s">
        <v>1534</v>
      </c>
      <c r="E138" s="48" t="s">
        <v>1867</v>
      </c>
      <c r="F138" s="244">
        <v>114000</v>
      </c>
      <c r="G138" s="48">
        <v>20000</v>
      </c>
      <c r="H138" s="48">
        <v>2019</v>
      </c>
      <c r="I138" s="48">
        <v>2025</v>
      </c>
      <c r="J138" s="100" t="s">
        <v>1333</v>
      </c>
      <c r="K138" s="101" t="s">
        <v>1868</v>
      </c>
      <c r="L138" s="91" t="s">
        <v>1432</v>
      </c>
    </row>
    <row r="139" spans="1:256" s="12" customFormat="1" ht="63" customHeight="1">
      <c r="A139" s="40">
        <v>101</v>
      </c>
      <c r="B139" s="50" t="s">
        <v>1869</v>
      </c>
      <c r="C139" s="50" t="s">
        <v>1870</v>
      </c>
      <c r="D139" s="48" t="s">
        <v>1871</v>
      </c>
      <c r="E139" s="48" t="s">
        <v>1872</v>
      </c>
      <c r="F139" s="48">
        <v>166000</v>
      </c>
      <c r="G139" s="48">
        <v>1000</v>
      </c>
      <c r="H139" s="48">
        <v>2019</v>
      </c>
      <c r="I139" s="48">
        <v>2030.12</v>
      </c>
      <c r="J139" s="89" t="s">
        <v>1873</v>
      </c>
      <c r="K139" s="101" t="s">
        <v>1874</v>
      </c>
      <c r="L139" s="91" t="s">
        <v>1432</v>
      </c>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row>
    <row r="140" spans="1:256" s="14" customFormat="1" ht="48" customHeight="1">
      <c r="A140" s="40">
        <v>102</v>
      </c>
      <c r="B140" s="50" t="s">
        <v>1875</v>
      </c>
      <c r="C140" s="50" t="s">
        <v>1876</v>
      </c>
      <c r="D140" s="48" t="s">
        <v>1495</v>
      </c>
      <c r="E140" s="48" t="s">
        <v>603</v>
      </c>
      <c r="F140" s="48">
        <v>130000</v>
      </c>
      <c r="G140" s="48">
        <v>5000</v>
      </c>
      <c r="H140" s="48">
        <v>2019</v>
      </c>
      <c r="I140" s="48">
        <v>2022</v>
      </c>
      <c r="J140" s="89" t="s">
        <v>1877</v>
      </c>
      <c r="K140" s="48" t="s">
        <v>1667</v>
      </c>
      <c r="L140" s="91" t="s">
        <v>1432</v>
      </c>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row>
    <row r="141" spans="1:204" s="19" customFormat="1" ht="39" customHeight="1">
      <c r="A141" s="40">
        <v>103</v>
      </c>
      <c r="B141" s="46" t="s">
        <v>1878</v>
      </c>
      <c r="C141" s="46" t="s">
        <v>1879</v>
      </c>
      <c r="D141" s="48" t="s">
        <v>1495</v>
      </c>
      <c r="E141" s="71" t="s">
        <v>804</v>
      </c>
      <c r="F141" s="71">
        <v>121433.39</v>
      </c>
      <c r="G141" s="71">
        <v>8095.56</v>
      </c>
      <c r="H141" s="71">
        <v>2019.3</v>
      </c>
      <c r="I141" s="71">
        <v>2022.12</v>
      </c>
      <c r="J141" s="100" t="s">
        <v>1177</v>
      </c>
      <c r="K141" s="54" t="s">
        <v>801</v>
      </c>
      <c r="L141" s="91" t="s">
        <v>1432</v>
      </c>
      <c r="GS141" s="11"/>
      <c r="GT141" s="11"/>
      <c r="GU141" s="11"/>
      <c r="GV141" s="11"/>
    </row>
    <row r="142" spans="1:256" s="14" customFormat="1" ht="31.5" customHeight="1">
      <c r="A142" s="40">
        <v>104</v>
      </c>
      <c r="B142" s="41" t="s">
        <v>1880</v>
      </c>
      <c r="C142" s="50" t="s">
        <v>1881</v>
      </c>
      <c r="D142" s="48" t="s">
        <v>1495</v>
      </c>
      <c r="E142" s="48" t="s">
        <v>1882</v>
      </c>
      <c r="F142" s="48">
        <v>351828</v>
      </c>
      <c r="G142" s="48">
        <v>10000</v>
      </c>
      <c r="H142" s="292">
        <v>2019.3</v>
      </c>
      <c r="I142" s="101" t="s">
        <v>1883</v>
      </c>
      <c r="J142" s="148" t="s">
        <v>1884</v>
      </c>
      <c r="K142" s="101" t="s">
        <v>1885</v>
      </c>
      <c r="L142" s="91" t="s">
        <v>1432</v>
      </c>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row>
    <row r="143" spans="1:256" s="14" customFormat="1" ht="44.25" customHeight="1">
      <c r="A143" s="40">
        <v>105</v>
      </c>
      <c r="B143" s="41" t="s">
        <v>1886</v>
      </c>
      <c r="C143" s="50" t="s">
        <v>1887</v>
      </c>
      <c r="D143" s="48" t="s">
        <v>1495</v>
      </c>
      <c r="E143" s="48" t="s">
        <v>1888</v>
      </c>
      <c r="F143" s="48">
        <v>199217</v>
      </c>
      <c r="G143" s="48">
        <v>10000</v>
      </c>
      <c r="H143" s="292">
        <v>2019.3</v>
      </c>
      <c r="I143" s="101" t="s">
        <v>1883</v>
      </c>
      <c r="J143" s="148" t="s">
        <v>1884</v>
      </c>
      <c r="K143" s="101" t="s">
        <v>1889</v>
      </c>
      <c r="L143" s="91" t="s">
        <v>1432</v>
      </c>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row>
    <row r="144" spans="1:199" s="11" customFormat="1" ht="33" customHeight="1">
      <c r="A144" s="40">
        <v>106</v>
      </c>
      <c r="B144" s="50" t="s">
        <v>1890</v>
      </c>
      <c r="C144" s="58" t="s">
        <v>1891</v>
      </c>
      <c r="D144" s="48" t="s">
        <v>1495</v>
      </c>
      <c r="E144" s="48" t="s">
        <v>621</v>
      </c>
      <c r="F144" s="51">
        <v>120200</v>
      </c>
      <c r="G144" s="51">
        <v>30000</v>
      </c>
      <c r="H144" s="52">
        <v>2019</v>
      </c>
      <c r="I144" s="52">
        <v>2022</v>
      </c>
      <c r="J144" s="148"/>
      <c r="K144" s="52" t="s">
        <v>1892</v>
      </c>
      <c r="L144" s="91" t="s">
        <v>1432</v>
      </c>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row>
    <row r="145" spans="1:199" s="11" customFormat="1" ht="31.5" customHeight="1">
      <c r="A145" s="40">
        <v>107</v>
      </c>
      <c r="B145" s="50" t="s">
        <v>1893</v>
      </c>
      <c r="C145" s="58" t="s">
        <v>1894</v>
      </c>
      <c r="D145" s="48" t="s">
        <v>1495</v>
      </c>
      <c r="E145" s="48" t="s">
        <v>1895</v>
      </c>
      <c r="F145" s="51">
        <v>96800</v>
      </c>
      <c r="G145" s="51">
        <v>30000</v>
      </c>
      <c r="H145" s="52">
        <v>2019</v>
      </c>
      <c r="I145" s="52">
        <v>2022</v>
      </c>
      <c r="J145" s="148"/>
      <c r="K145" s="52" t="s">
        <v>1896</v>
      </c>
      <c r="L145" s="91" t="s">
        <v>1432</v>
      </c>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row>
    <row r="146" spans="1:199" s="11" customFormat="1" ht="33.75" customHeight="1">
      <c r="A146" s="40">
        <v>108</v>
      </c>
      <c r="B146" s="45" t="s">
        <v>1897</v>
      </c>
      <c r="C146" s="45" t="s">
        <v>1898</v>
      </c>
      <c r="D146" s="126" t="s">
        <v>1162</v>
      </c>
      <c r="E146" s="128" t="s">
        <v>1899</v>
      </c>
      <c r="F146" s="126">
        <v>240000</v>
      </c>
      <c r="G146" s="71">
        <v>5000</v>
      </c>
      <c r="H146" s="126">
        <v>2019.12</v>
      </c>
      <c r="I146" s="71">
        <v>2021</v>
      </c>
      <c r="J146" s="148" t="s">
        <v>1564</v>
      </c>
      <c r="K146" s="118" t="s">
        <v>1900</v>
      </c>
      <c r="L146" s="91" t="s">
        <v>1432</v>
      </c>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row>
    <row r="147" spans="1:12" ht="24.75" customHeight="1">
      <c r="A147" s="40" t="s">
        <v>972</v>
      </c>
      <c r="B147" s="41"/>
      <c r="C147" s="207">
        <v>1</v>
      </c>
      <c r="D147" s="208"/>
      <c r="E147" s="208"/>
      <c r="F147" s="281">
        <f>SUM(F148:F148)</f>
        <v>5967.25</v>
      </c>
      <c r="G147" s="281">
        <f>SUM(G148:G148)</f>
        <v>2000</v>
      </c>
      <c r="H147" s="208"/>
      <c r="I147" s="208"/>
      <c r="J147" s="237"/>
      <c r="K147" s="238"/>
      <c r="L147" s="238"/>
    </row>
    <row r="148" spans="1:204" s="19" customFormat="1" ht="33" customHeight="1">
      <c r="A148" s="40">
        <v>109</v>
      </c>
      <c r="B148" s="50" t="s">
        <v>1901</v>
      </c>
      <c r="C148" s="50" t="s">
        <v>1902</v>
      </c>
      <c r="D148" s="48" t="s">
        <v>1358</v>
      </c>
      <c r="E148" s="48" t="s">
        <v>1903</v>
      </c>
      <c r="F148" s="62">
        <v>5967.25</v>
      </c>
      <c r="G148" s="62">
        <v>2000</v>
      </c>
      <c r="H148" s="292">
        <v>2019.3</v>
      </c>
      <c r="I148" s="118" t="s">
        <v>795</v>
      </c>
      <c r="J148" s="100"/>
      <c r="K148" s="101" t="s">
        <v>1904</v>
      </c>
      <c r="L148" s="101" t="s">
        <v>1905</v>
      </c>
      <c r="GS148" s="11"/>
      <c r="GT148" s="11"/>
      <c r="GU148" s="11"/>
      <c r="GV148" s="11"/>
    </row>
    <row r="149" spans="1:204" s="165" customFormat="1" ht="24.75" customHeight="1">
      <c r="A149" s="293" t="s">
        <v>990</v>
      </c>
      <c r="B149" s="39"/>
      <c r="C149" s="294">
        <v>1</v>
      </c>
      <c r="D149" s="295"/>
      <c r="E149" s="263"/>
      <c r="F149" s="263">
        <f>SUM(F150:F150)</f>
        <v>12079</v>
      </c>
      <c r="G149" s="263">
        <f>SUM(G150:G150)</f>
        <v>8000</v>
      </c>
      <c r="H149" s="263"/>
      <c r="I149" s="295"/>
      <c r="J149" s="296"/>
      <c r="K149" s="295"/>
      <c r="L149" s="295"/>
      <c r="GS149" s="172"/>
      <c r="GT149" s="172"/>
      <c r="GU149" s="172"/>
      <c r="GV149" s="172"/>
    </row>
    <row r="150" spans="1:204" s="95" customFormat="1" ht="28.5" customHeight="1">
      <c r="A150" s="48">
        <v>110</v>
      </c>
      <c r="B150" s="242" t="s">
        <v>1906</v>
      </c>
      <c r="C150" s="242" t="s">
        <v>1907</v>
      </c>
      <c r="D150" s="243" t="s">
        <v>1358</v>
      </c>
      <c r="E150" s="48" t="s">
        <v>1908</v>
      </c>
      <c r="F150" s="48">
        <v>12079</v>
      </c>
      <c r="G150" s="48">
        <v>8000</v>
      </c>
      <c r="H150" s="48">
        <v>2019.4</v>
      </c>
      <c r="I150" s="48">
        <v>2020.5</v>
      </c>
      <c r="J150" s="100"/>
      <c r="K150" s="101" t="s">
        <v>1909</v>
      </c>
      <c r="L150" s="48" t="s">
        <v>737</v>
      </c>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19"/>
      <c r="GS150" s="11"/>
      <c r="GT150" s="11"/>
      <c r="GU150" s="11"/>
      <c r="GV150" s="11"/>
    </row>
  </sheetData>
  <sheetProtection/>
  <mergeCells count="41">
    <mergeCell ref="A1:B1"/>
    <mergeCell ref="A2:L2"/>
    <mergeCell ref="A3:B3"/>
    <mergeCell ref="C3:E3"/>
    <mergeCell ref="G3:J3"/>
    <mergeCell ref="B4:E4"/>
    <mergeCell ref="F4:I4"/>
    <mergeCell ref="A8:B8"/>
    <mergeCell ref="A15:B15"/>
    <mergeCell ref="A26:B26"/>
    <mergeCell ref="A27:B27"/>
    <mergeCell ref="A32:B32"/>
    <mergeCell ref="A37:B37"/>
    <mergeCell ref="A38:B38"/>
    <mergeCell ref="A40:B40"/>
    <mergeCell ref="A45:B45"/>
    <mergeCell ref="A47:B47"/>
    <mergeCell ref="A54:B54"/>
    <mergeCell ref="A55:B55"/>
    <mergeCell ref="A58:B58"/>
    <mergeCell ref="A70:B70"/>
    <mergeCell ref="A83:B83"/>
    <mergeCell ref="A84:B84"/>
    <mergeCell ref="A85:B85"/>
    <mergeCell ref="A88:B88"/>
    <mergeCell ref="A91:B91"/>
    <mergeCell ref="A99:B99"/>
    <mergeCell ref="A106:B106"/>
    <mergeCell ref="A107:B107"/>
    <mergeCell ref="A112:B112"/>
    <mergeCell ref="A117:B117"/>
    <mergeCell ref="A128:B128"/>
    <mergeCell ref="A133:B133"/>
    <mergeCell ref="A134:B134"/>
    <mergeCell ref="A137:B137"/>
    <mergeCell ref="A147:B147"/>
    <mergeCell ref="A149:B149"/>
    <mergeCell ref="A4:A5"/>
    <mergeCell ref="J4:J5"/>
    <mergeCell ref="K4:K5"/>
    <mergeCell ref="L4:L5"/>
  </mergeCells>
  <conditionalFormatting sqref="F74">
    <cfRule type="expression" priority="1" dxfId="1" stopIfTrue="1">
      <formula>AND(ISNUMBER(#REF!),#REF!&lt;200)</formula>
    </cfRule>
  </conditionalFormatting>
  <dataValidations count="6">
    <dataValidation type="date" allowBlank="1" showInputMessage="1" showErrorMessage="1" sqref="H85:J85 H99:J99 H102 J102 H112:J112 H129 J129">
      <formula1>201201</formula1>
      <formula2>202512</formula2>
    </dataValidation>
    <dataValidation type="textLength" allowBlank="1" showInputMessage="1" showErrorMessage="1" sqref="C22 C76 C78 C81 C85 C87 C97 C102 C114 C127 C129 C99:C100 C104:C105 C110:C112 C144:C145">
      <formula1>1</formula1>
      <formula2>60</formula2>
    </dataValidation>
    <dataValidation type="list" allowBlank="1" showInputMessage="1" showErrorMessage="1" sqref="E52 E76 E85 E97 E99 E102 E112 E129 E64:E66">
      <formula1>"楚雄市,双柏县,牟定县,南华县,姚安县,大姚县,永仁县,元谋县,武定县,禄丰县"</formula1>
    </dataValidation>
    <dataValidation type="whole" operator="greaterThanOrEqual" allowBlank="1" showInputMessage="1" showErrorMessage="1" sqref="F52:G52 F76:G76 F78 F81:G81 F93:G93 F102:G102 G103 F104 F110:G110 F114:G114 G121 F122:G122 F127 F129:G129 F144:G145 F64:G66 F85:G86">
      <formula1>1</formula1>
    </dataValidation>
    <dataValidation type="date" allowBlank="1" showInputMessage="1" showErrorMessage="1" sqref="D85 D99 D103 H103 J103 D112 J122 H144:H145">
      <formula1>2012</formula1>
      <formula2>2022</formula2>
    </dataValidation>
    <dataValidation type="date" allowBlank="1" showInputMessage="1" showErrorMessage="1" sqref="I110 I100:I103 I144:I145">
      <formula1>2019</formula1>
      <formula2>2025</formula2>
    </dataValidation>
  </dataValidations>
  <printOptions horizontalCentered="1"/>
  <pageMargins left="0" right="0.4" top="0.83" bottom="0.75" header="0.12" footer="0.24"/>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sheetPr>
    <tabColor indexed="47"/>
  </sheetPr>
  <dimension ref="A1:GW140"/>
  <sheetViews>
    <sheetView zoomScaleSheetLayoutView="100" workbookViewId="0" topLeftCell="A1">
      <pane xSplit="1" ySplit="5" topLeftCell="B6" activePane="bottomRight" state="frozen"/>
      <selection pane="bottomRight" activeCell="C15" sqref="C15"/>
    </sheetView>
  </sheetViews>
  <sheetFormatPr defaultColWidth="10.125" defaultRowHeight="14.25"/>
  <cols>
    <col min="1" max="1" width="5.375" style="21" customWidth="1"/>
    <col min="2" max="2" width="33.125" style="22" customWidth="1"/>
    <col min="3" max="3" width="50.875" style="22" customWidth="1"/>
    <col min="4" max="4" width="6.75390625" style="21" customWidth="1"/>
    <col min="5" max="5" width="9.75390625" style="21" customWidth="1"/>
    <col min="6" max="6" width="9.875" style="21" customWidth="1"/>
    <col min="7" max="7" width="8.75390625" style="21" customWidth="1"/>
    <col min="8" max="8" width="5.875" style="21" customWidth="1"/>
    <col min="9" max="9" width="6.00390625" style="21" customWidth="1"/>
    <col min="10" max="10" width="25.375" style="23" customWidth="1"/>
    <col min="11" max="11" width="9.875" style="24" customWidth="1"/>
    <col min="12" max="12" width="9.00390625" style="24" customWidth="1"/>
    <col min="13" max="201" width="10.125" style="21" customWidth="1"/>
    <col min="202" max="16384" width="10.125" style="25" customWidth="1"/>
  </cols>
  <sheetData>
    <row r="1" spans="1:201" ht="21.75" customHeight="1">
      <c r="A1" s="26" t="s">
        <v>1910</v>
      </c>
      <c r="B1" s="27"/>
      <c r="C1" s="27"/>
      <c r="D1" s="26"/>
      <c r="E1" s="26"/>
      <c r="F1" s="26"/>
      <c r="G1" s="26"/>
      <c r="H1" s="26"/>
      <c r="I1" s="26"/>
      <c r="J1" s="76"/>
      <c r="K1" s="77"/>
      <c r="L1" s="77"/>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row>
    <row r="2" spans="1:201" ht="41.25" customHeight="1">
      <c r="A2" s="28" t="s">
        <v>1911</v>
      </c>
      <c r="B2" s="28"/>
      <c r="C2" s="28"/>
      <c r="D2" s="28"/>
      <c r="E2" s="28"/>
      <c r="F2" s="28"/>
      <c r="G2" s="28"/>
      <c r="H2" s="28"/>
      <c r="I2" s="28"/>
      <c r="J2" s="28"/>
      <c r="K2" s="28"/>
      <c r="L2" s="28"/>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row>
    <row r="3" spans="1:205" s="1" customFormat="1" ht="24" customHeight="1">
      <c r="A3" s="29" t="s">
        <v>584</v>
      </c>
      <c r="B3" s="30" t="s">
        <v>585</v>
      </c>
      <c r="C3" s="30"/>
      <c r="D3" s="30"/>
      <c r="E3" s="30"/>
      <c r="F3" s="29" t="s">
        <v>586</v>
      </c>
      <c r="G3" s="29"/>
      <c r="H3" s="29"/>
      <c r="I3" s="29"/>
      <c r="J3" s="57" t="s">
        <v>1912</v>
      </c>
      <c r="K3" s="57" t="s">
        <v>1913</v>
      </c>
      <c r="L3" s="57" t="s">
        <v>589</v>
      </c>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108"/>
      <c r="GU3" s="108"/>
      <c r="GV3" s="108"/>
      <c r="GW3" s="108"/>
    </row>
    <row r="4" spans="1:205" s="1" customFormat="1" ht="48.75" customHeight="1">
      <c r="A4" s="29"/>
      <c r="B4" s="31" t="s">
        <v>590</v>
      </c>
      <c r="C4" s="31" t="s">
        <v>591</v>
      </c>
      <c r="D4" s="31" t="s">
        <v>592</v>
      </c>
      <c r="E4" s="31" t="s">
        <v>593</v>
      </c>
      <c r="F4" s="31" t="s">
        <v>1487</v>
      </c>
      <c r="G4" s="31" t="s">
        <v>1488</v>
      </c>
      <c r="H4" s="31" t="s">
        <v>596</v>
      </c>
      <c r="I4" s="31" t="s">
        <v>597</v>
      </c>
      <c r="J4" s="57"/>
      <c r="K4" s="57"/>
      <c r="L4" s="57"/>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108"/>
      <c r="GU4" s="108"/>
      <c r="GV4" s="108"/>
      <c r="GW4" s="108"/>
    </row>
    <row r="5" spans="1:12" s="2" customFormat="1" ht="15" customHeight="1">
      <c r="A5" s="32">
        <v>1</v>
      </c>
      <c r="B5" s="33">
        <v>2</v>
      </c>
      <c r="C5" s="33">
        <v>3</v>
      </c>
      <c r="D5" s="32">
        <v>4</v>
      </c>
      <c r="E5" s="32">
        <v>5</v>
      </c>
      <c r="F5" s="32">
        <v>6</v>
      </c>
      <c r="G5" s="32">
        <v>7</v>
      </c>
      <c r="H5" s="32">
        <v>8</v>
      </c>
      <c r="I5" s="32">
        <v>9</v>
      </c>
      <c r="J5" s="79">
        <v>10</v>
      </c>
      <c r="K5" s="32">
        <v>11</v>
      </c>
      <c r="L5" s="32"/>
    </row>
    <row r="6" spans="1:205" s="3" customFormat="1" ht="21.75" customHeight="1">
      <c r="A6" s="34"/>
      <c r="B6" s="35" t="s">
        <v>1490</v>
      </c>
      <c r="C6" s="36">
        <v>100</v>
      </c>
      <c r="D6" s="37"/>
      <c r="E6" s="37"/>
      <c r="F6" s="37">
        <f>SUM(F7,F31,F40,F89)</f>
        <v>20647590.04</v>
      </c>
      <c r="G6" s="37">
        <f>SUM(G7,G31,G40,G89)</f>
        <v>87601</v>
      </c>
      <c r="H6" s="37"/>
      <c r="I6" s="37"/>
      <c r="J6" s="80"/>
      <c r="K6" s="37"/>
      <c r="L6" s="37"/>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15"/>
      <c r="GU6" s="15"/>
      <c r="GV6" s="15"/>
      <c r="GW6" s="15"/>
    </row>
    <row r="7" spans="1:205" s="4" customFormat="1" ht="26.25" customHeight="1">
      <c r="A7" s="38" t="s">
        <v>599</v>
      </c>
      <c r="B7" s="39"/>
      <c r="C7" s="36">
        <v>21</v>
      </c>
      <c r="D7" s="37"/>
      <c r="E7" s="37"/>
      <c r="F7" s="37">
        <f>SUM(F8,F26)</f>
        <v>7485971</v>
      </c>
      <c r="G7" s="37">
        <f>SUM(G8,G26)</f>
        <v>5100</v>
      </c>
      <c r="H7" s="37"/>
      <c r="I7" s="37"/>
      <c r="J7" s="82"/>
      <c r="K7" s="83"/>
      <c r="L7" s="83"/>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15"/>
      <c r="GU7" s="15"/>
      <c r="GV7" s="15"/>
      <c r="GW7" s="15"/>
    </row>
    <row r="8" spans="1:201" s="5" customFormat="1" ht="18.75" customHeight="1">
      <c r="A8" s="40" t="s">
        <v>1914</v>
      </c>
      <c r="B8" s="41"/>
      <c r="C8" s="42">
        <v>17</v>
      </c>
      <c r="D8" s="32"/>
      <c r="E8" s="43"/>
      <c r="F8" s="44">
        <f>SUM(F9:F25)</f>
        <v>7111871</v>
      </c>
      <c r="G8" s="44">
        <f>SUM(G9:G25)</f>
        <v>100</v>
      </c>
      <c r="H8" s="44"/>
      <c r="I8" s="44"/>
      <c r="J8" s="85"/>
      <c r="K8" s="44"/>
      <c r="L8" s="44"/>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row>
    <row r="9" spans="1:201" s="5" customFormat="1" ht="24" customHeight="1">
      <c r="A9" s="40">
        <v>1</v>
      </c>
      <c r="B9" s="42" t="s">
        <v>1915</v>
      </c>
      <c r="C9" s="42" t="s">
        <v>1916</v>
      </c>
      <c r="D9" s="43" t="s">
        <v>1529</v>
      </c>
      <c r="E9" s="43" t="s">
        <v>1917</v>
      </c>
      <c r="F9" s="44">
        <v>880000</v>
      </c>
      <c r="G9" s="44"/>
      <c r="H9" s="44">
        <v>2020</v>
      </c>
      <c r="I9" s="44">
        <v>2022</v>
      </c>
      <c r="J9" s="85" t="s">
        <v>1918</v>
      </c>
      <c r="K9" s="44" t="s">
        <v>1919</v>
      </c>
      <c r="L9" s="44" t="s">
        <v>606</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row>
    <row r="10" spans="1:201" s="5" customFormat="1" ht="25.5" customHeight="1">
      <c r="A10" s="40">
        <v>2</v>
      </c>
      <c r="B10" s="42" t="s">
        <v>1920</v>
      </c>
      <c r="C10" s="42" t="s">
        <v>1921</v>
      </c>
      <c r="D10" s="43" t="s">
        <v>1922</v>
      </c>
      <c r="E10" s="43" t="s">
        <v>951</v>
      </c>
      <c r="F10" s="44">
        <v>1920000</v>
      </c>
      <c r="G10" s="44"/>
      <c r="H10" s="44">
        <v>2022</v>
      </c>
      <c r="I10" s="44">
        <v>2025</v>
      </c>
      <c r="J10" s="85" t="s">
        <v>1918</v>
      </c>
      <c r="K10" s="44" t="s">
        <v>1919</v>
      </c>
      <c r="L10" s="44" t="s">
        <v>606</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row>
    <row r="11" spans="1:201" s="5" customFormat="1" ht="25.5" customHeight="1">
      <c r="A11" s="40">
        <v>3</v>
      </c>
      <c r="B11" s="42" t="s">
        <v>1923</v>
      </c>
      <c r="C11" s="42" t="s">
        <v>1924</v>
      </c>
      <c r="D11" s="43" t="s">
        <v>1925</v>
      </c>
      <c r="E11" s="43" t="s">
        <v>1926</v>
      </c>
      <c r="F11" s="44">
        <v>2280000</v>
      </c>
      <c r="G11" s="44"/>
      <c r="H11" s="44">
        <v>2021</v>
      </c>
      <c r="I11" s="44">
        <v>2024</v>
      </c>
      <c r="J11" s="85" t="s">
        <v>1918</v>
      </c>
      <c r="K11" s="44" t="s">
        <v>1919</v>
      </c>
      <c r="L11" s="44" t="s">
        <v>606</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row>
    <row r="12" spans="1:201" s="5" customFormat="1" ht="24" customHeight="1">
      <c r="A12" s="40">
        <v>4</v>
      </c>
      <c r="B12" s="42" t="s">
        <v>1927</v>
      </c>
      <c r="C12" s="42" t="s">
        <v>1928</v>
      </c>
      <c r="D12" s="43" t="s">
        <v>1929</v>
      </c>
      <c r="E12" s="43" t="s">
        <v>893</v>
      </c>
      <c r="F12" s="44">
        <v>420000</v>
      </c>
      <c r="G12" s="44"/>
      <c r="H12" s="44">
        <v>2020</v>
      </c>
      <c r="I12" s="44">
        <v>2021</v>
      </c>
      <c r="J12" s="85" t="s">
        <v>1930</v>
      </c>
      <c r="K12" s="44" t="s">
        <v>1919</v>
      </c>
      <c r="L12" s="44" t="s">
        <v>606</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row>
    <row r="13" spans="1:201" s="5" customFormat="1" ht="27" customHeight="1">
      <c r="A13" s="40">
        <v>5</v>
      </c>
      <c r="B13" s="42" t="s">
        <v>1931</v>
      </c>
      <c r="C13" s="45" t="s">
        <v>1932</v>
      </c>
      <c r="D13" s="43" t="s">
        <v>1529</v>
      </c>
      <c r="E13" s="43" t="s">
        <v>893</v>
      </c>
      <c r="F13" s="44">
        <v>32000</v>
      </c>
      <c r="G13" s="44">
        <v>100</v>
      </c>
      <c r="H13" s="44">
        <v>2020</v>
      </c>
      <c r="I13" s="44">
        <v>2022</v>
      </c>
      <c r="J13" s="85" t="s">
        <v>1930</v>
      </c>
      <c r="K13" s="44" t="s">
        <v>1933</v>
      </c>
      <c r="L13" s="44" t="s">
        <v>606</v>
      </c>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row>
    <row r="14" spans="1:201" s="5" customFormat="1" ht="30" customHeight="1">
      <c r="A14" s="40">
        <v>6</v>
      </c>
      <c r="B14" s="46" t="s">
        <v>1934</v>
      </c>
      <c r="C14" s="46" t="s">
        <v>1935</v>
      </c>
      <c r="D14" s="44" t="s">
        <v>1936</v>
      </c>
      <c r="E14" s="43" t="s">
        <v>782</v>
      </c>
      <c r="F14" s="44">
        <v>653600</v>
      </c>
      <c r="G14" s="44"/>
      <c r="H14" s="44">
        <v>2020</v>
      </c>
      <c r="I14" s="44">
        <v>2024</v>
      </c>
      <c r="J14" s="88" t="s">
        <v>1937</v>
      </c>
      <c r="K14" s="44" t="s">
        <v>1029</v>
      </c>
      <c r="L14" s="44" t="s">
        <v>606</v>
      </c>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row>
    <row r="15" spans="1:201" s="5" customFormat="1" ht="31.5" customHeight="1">
      <c r="A15" s="40">
        <v>7</v>
      </c>
      <c r="B15" s="46" t="s">
        <v>1938</v>
      </c>
      <c r="C15" s="46" t="s">
        <v>1939</v>
      </c>
      <c r="D15" s="44" t="s">
        <v>1737</v>
      </c>
      <c r="E15" s="43" t="s">
        <v>782</v>
      </c>
      <c r="F15" s="44">
        <v>40000</v>
      </c>
      <c r="G15" s="44"/>
      <c r="H15" s="44">
        <v>2020.03</v>
      </c>
      <c r="I15" s="44">
        <v>2023.03</v>
      </c>
      <c r="J15" s="88" t="s">
        <v>1940</v>
      </c>
      <c r="K15" s="44" t="s">
        <v>1029</v>
      </c>
      <c r="L15" s="44" t="s">
        <v>606</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row>
    <row r="16" spans="1:201" s="5" customFormat="1" ht="27" customHeight="1">
      <c r="A16" s="40">
        <v>8</v>
      </c>
      <c r="B16" s="46" t="s">
        <v>1941</v>
      </c>
      <c r="C16" s="46" t="s">
        <v>1942</v>
      </c>
      <c r="D16" s="44" t="s">
        <v>1936</v>
      </c>
      <c r="E16" s="43" t="s">
        <v>782</v>
      </c>
      <c r="F16" s="44">
        <v>228000</v>
      </c>
      <c r="G16" s="44"/>
      <c r="H16" s="44">
        <v>2020.03</v>
      </c>
      <c r="I16" s="44">
        <v>2024.03</v>
      </c>
      <c r="J16" s="88" t="s">
        <v>1940</v>
      </c>
      <c r="K16" s="44" t="s">
        <v>1029</v>
      </c>
      <c r="L16" s="44" t="s">
        <v>606</v>
      </c>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row>
    <row r="17" spans="1:201" s="5" customFormat="1" ht="30.75" customHeight="1">
      <c r="A17" s="40">
        <v>9</v>
      </c>
      <c r="B17" s="46" t="s">
        <v>1943</v>
      </c>
      <c r="C17" s="46" t="s">
        <v>1944</v>
      </c>
      <c r="D17" s="44" t="s">
        <v>1529</v>
      </c>
      <c r="E17" s="43" t="s">
        <v>782</v>
      </c>
      <c r="F17" s="44">
        <v>50000</v>
      </c>
      <c r="G17" s="44"/>
      <c r="H17" s="44">
        <v>2020.01</v>
      </c>
      <c r="I17" s="44">
        <v>2020.12</v>
      </c>
      <c r="J17" s="88" t="s">
        <v>1940</v>
      </c>
      <c r="K17" s="44" t="s">
        <v>1029</v>
      </c>
      <c r="L17" s="44" t="s">
        <v>606</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row>
    <row r="18" spans="1:201" s="5" customFormat="1" ht="27" customHeight="1">
      <c r="A18" s="40">
        <v>10</v>
      </c>
      <c r="B18" s="46" t="s">
        <v>1945</v>
      </c>
      <c r="C18" s="46" t="s">
        <v>1946</v>
      </c>
      <c r="D18" s="44" t="s">
        <v>1529</v>
      </c>
      <c r="E18" s="43" t="s">
        <v>782</v>
      </c>
      <c r="F18" s="44">
        <v>35000</v>
      </c>
      <c r="G18" s="44"/>
      <c r="H18" s="44">
        <v>2020.01</v>
      </c>
      <c r="I18" s="44">
        <v>2022</v>
      </c>
      <c r="J18" s="88" t="s">
        <v>1940</v>
      </c>
      <c r="K18" s="44" t="s">
        <v>1029</v>
      </c>
      <c r="L18" s="44" t="s">
        <v>606</v>
      </c>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row>
    <row r="19" spans="1:205" s="6" customFormat="1" ht="24" customHeight="1">
      <c r="A19" s="40">
        <v>11</v>
      </c>
      <c r="B19" s="47" t="s">
        <v>1947</v>
      </c>
      <c r="C19" s="47" t="s">
        <v>1948</v>
      </c>
      <c r="D19" s="43" t="s">
        <v>1929</v>
      </c>
      <c r="E19" s="48" t="s">
        <v>1949</v>
      </c>
      <c r="F19" s="49">
        <v>84550</v>
      </c>
      <c r="G19" s="44"/>
      <c r="H19" s="44">
        <v>2020</v>
      </c>
      <c r="I19" s="44">
        <v>2021</v>
      </c>
      <c r="J19" s="85" t="s">
        <v>1950</v>
      </c>
      <c r="K19" s="54" t="s">
        <v>1951</v>
      </c>
      <c r="L19" s="44" t="s">
        <v>606</v>
      </c>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5"/>
      <c r="GU19" s="5"/>
      <c r="GV19" s="5"/>
      <c r="GW19" s="5"/>
    </row>
    <row r="20" spans="1:204" s="5" customFormat="1" ht="30.75" customHeight="1">
      <c r="A20" s="40">
        <v>12</v>
      </c>
      <c r="B20" s="50" t="s">
        <v>1952</v>
      </c>
      <c r="C20" s="50" t="s">
        <v>1953</v>
      </c>
      <c r="D20" s="48" t="s">
        <v>1529</v>
      </c>
      <c r="E20" s="48" t="s">
        <v>1954</v>
      </c>
      <c r="F20" s="48">
        <v>45000</v>
      </c>
      <c r="G20" s="48"/>
      <c r="H20" s="48">
        <v>2020</v>
      </c>
      <c r="I20" s="48">
        <v>2022</v>
      </c>
      <c r="J20" s="89" t="s">
        <v>1955</v>
      </c>
      <c r="K20" s="48" t="s">
        <v>611</v>
      </c>
      <c r="L20" s="44" t="s">
        <v>606</v>
      </c>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11"/>
      <c r="GU20" s="11"/>
      <c r="GV20" s="11"/>
    </row>
    <row r="21" spans="1:204" s="5" customFormat="1" ht="28.5" customHeight="1">
      <c r="A21" s="40">
        <v>13</v>
      </c>
      <c r="B21" s="42" t="s">
        <v>1956</v>
      </c>
      <c r="C21" s="42" t="s">
        <v>1957</v>
      </c>
      <c r="D21" s="48" t="s">
        <v>1737</v>
      </c>
      <c r="E21" s="48" t="s">
        <v>1954</v>
      </c>
      <c r="F21" s="44">
        <v>21000</v>
      </c>
      <c r="G21" s="44"/>
      <c r="H21" s="44">
        <v>2020</v>
      </c>
      <c r="I21" s="44">
        <v>2023</v>
      </c>
      <c r="J21" s="85"/>
      <c r="K21" s="48" t="s">
        <v>611</v>
      </c>
      <c r="L21" s="44" t="s">
        <v>606</v>
      </c>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11"/>
      <c r="GU21" s="11"/>
      <c r="GV21" s="11"/>
    </row>
    <row r="22" spans="1:201" s="5" customFormat="1" ht="44.25" customHeight="1">
      <c r="A22" s="40">
        <v>14</v>
      </c>
      <c r="B22" s="50" t="s">
        <v>1958</v>
      </c>
      <c r="C22" s="46" t="s">
        <v>1959</v>
      </c>
      <c r="D22" s="43" t="s">
        <v>1929</v>
      </c>
      <c r="E22" s="48" t="s">
        <v>1163</v>
      </c>
      <c r="F22" s="51">
        <v>381799</v>
      </c>
      <c r="G22" s="44"/>
      <c r="H22" s="52">
        <v>2020</v>
      </c>
      <c r="I22" s="52">
        <v>2021</v>
      </c>
      <c r="J22" s="90" t="s">
        <v>1960</v>
      </c>
      <c r="K22" s="91" t="s">
        <v>1961</v>
      </c>
      <c r="L22" s="44" t="s">
        <v>606</v>
      </c>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row>
    <row r="23" spans="1:200" s="5" customFormat="1" ht="50.25" customHeight="1">
      <c r="A23" s="40">
        <v>15</v>
      </c>
      <c r="B23" s="53" t="s">
        <v>1962</v>
      </c>
      <c r="C23" s="53" t="s">
        <v>1963</v>
      </c>
      <c r="D23" s="43" t="s">
        <v>1929</v>
      </c>
      <c r="E23" s="43" t="s">
        <v>621</v>
      </c>
      <c r="F23" s="51">
        <v>4950</v>
      </c>
      <c r="G23" s="44"/>
      <c r="H23" s="52">
        <v>2020</v>
      </c>
      <c r="I23" s="52">
        <v>2021</v>
      </c>
      <c r="J23" s="88" t="s">
        <v>1964</v>
      </c>
      <c r="K23" s="91" t="s">
        <v>1961</v>
      </c>
      <c r="L23" s="44" t="s">
        <v>606</v>
      </c>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row>
    <row r="24" spans="1:205" s="6" customFormat="1" ht="24.75" customHeight="1">
      <c r="A24" s="40">
        <v>16</v>
      </c>
      <c r="B24" s="46" t="s">
        <v>1965</v>
      </c>
      <c r="C24" s="46" t="s">
        <v>1966</v>
      </c>
      <c r="D24" s="43" t="s">
        <v>1529</v>
      </c>
      <c r="E24" s="43" t="s">
        <v>695</v>
      </c>
      <c r="F24" s="43">
        <v>17954</v>
      </c>
      <c r="G24" s="43"/>
      <c r="H24" s="54" t="s">
        <v>795</v>
      </c>
      <c r="I24" s="54" t="s">
        <v>1967</v>
      </c>
      <c r="J24" s="88" t="s">
        <v>1964</v>
      </c>
      <c r="K24" s="54" t="s">
        <v>1968</v>
      </c>
      <c r="L24" s="44" t="s">
        <v>606</v>
      </c>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5"/>
      <c r="GU24" s="5"/>
      <c r="GV24" s="5"/>
      <c r="GW24" s="5"/>
    </row>
    <row r="25" spans="1:201" s="5" customFormat="1" ht="31.5" customHeight="1">
      <c r="A25" s="40">
        <v>17</v>
      </c>
      <c r="B25" s="55" t="s">
        <v>1969</v>
      </c>
      <c r="C25" s="55" t="s">
        <v>1970</v>
      </c>
      <c r="D25" s="43" t="s">
        <v>1529</v>
      </c>
      <c r="E25" s="43" t="s">
        <v>614</v>
      </c>
      <c r="F25" s="56">
        <v>18018</v>
      </c>
      <c r="G25" s="44"/>
      <c r="H25" s="44">
        <v>2020</v>
      </c>
      <c r="I25" s="44">
        <v>2022</v>
      </c>
      <c r="J25" s="85"/>
      <c r="K25" s="92" t="s">
        <v>616</v>
      </c>
      <c r="L25" s="44" t="s">
        <v>606</v>
      </c>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row>
    <row r="26" spans="1:201" s="5" customFormat="1" ht="24.75" customHeight="1">
      <c r="A26" s="40" t="s">
        <v>1971</v>
      </c>
      <c r="B26" s="41"/>
      <c r="C26" s="33">
        <v>4</v>
      </c>
      <c r="D26" s="32"/>
      <c r="E26" s="32"/>
      <c r="F26" s="32">
        <f>SUM(F27:F30)</f>
        <v>374100</v>
      </c>
      <c r="G26" s="32">
        <f>SUM(G27:G30)</f>
        <v>5000</v>
      </c>
      <c r="H26" s="57"/>
      <c r="I26" s="57"/>
      <c r="J26" s="93"/>
      <c r="K26" s="29"/>
      <c r="L26" s="29"/>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row>
    <row r="27" spans="1:201" s="5" customFormat="1" ht="36.75" customHeight="1">
      <c r="A27" s="40">
        <v>18</v>
      </c>
      <c r="B27" s="45" t="s">
        <v>1972</v>
      </c>
      <c r="C27" s="46" t="s">
        <v>1973</v>
      </c>
      <c r="D27" s="43" t="s">
        <v>1974</v>
      </c>
      <c r="E27" s="43" t="s">
        <v>1975</v>
      </c>
      <c r="F27" s="43">
        <v>242100</v>
      </c>
      <c r="G27" s="43">
        <v>5000</v>
      </c>
      <c r="H27" s="54" t="s">
        <v>795</v>
      </c>
      <c r="I27" s="54" t="s">
        <v>1976</v>
      </c>
      <c r="J27" s="88" t="s">
        <v>1977</v>
      </c>
      <c r="K27" s="43" t="s">
        <v>1978</v>
      </c>
      <c r="L27" s="52" t="s">
        <v>1979</v>
      </c>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row>
    <row r="28" spans="1:201" s="5" customFormat="1" ht="34.5" customHeight="1">
      <c r="A28" s="40">
        <v>19</v>
      </c>
      <c r="B28" s="50" t="s">
        <v>1980</v>
      </c>
      <c r="C28" s="58" t="s">
        <v>1981</v>
      </c>
      <c r="D28" s="43" t="s">
        <v>1529</v>
      </c>
      <c r="E28" s="43" t="s">
        <v>621</v>
      </c>
      <c r="F28" s="43">
        <v>50000</v>
      </c>
      <c r="G28" s="43"/>
      <c r="H28" s="52">
        <v>2020</v>
      </c>
      <c r="I28" s="52">
        <v>2022</v>
      </c>
      <c r="J28" s="89" t="s">
        <v>1982</v>
      </c>
      <c r="K28" s="52" t="s">
        <v>1983</v>
      </c>
      <c r="L28" s="52" t="s">
        <v>1979</v>
      </c>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row>
    <row r="29" spans="1:205" s="6" customFormat="1" ht="33" customHeight="1">
      <c r="A29" s="40">
        <v>20</v>
      </c>
      <c r="B29" s="47" t="s">
        <v>1984</v>
      </c>
      <c r="C29" s="47" t="s">
        <v>1985</v>
      </c>
      <c r="D29" s="48" t="s">
        <v>1929</v>
      </c>
      <c r="E29" s="48" t="s">
        <v>603</v>
      </c>
      <c r="F29" s="49">
        <v>52000</v>
      </c>
      <c r="G29" s="43"/>
      <c r="H29" s="44">
        <v>2020</v>
      </c>
      <c r="I29" s="44">
        <v>2021</v>
      </c>
      <c r="J29" s="94" t="s">
        <v>1986</v>
      </c>
      <c r="K29" s="54" t="s">
        <v>1987</v>
      </c>
      <c r="L29" s="52" t="s">
        <v>1979</v>
      </c>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5"/>
      <c r="GU29" s="5"/>
      <c r="GV29" s="5"/>
      <c r="GW29" s="5"/>
    </row>
    <row r="30" spans="1:205" s="7" customFormat="1" ht="24" customHeight="1">
      <c r="A30" s="40">
        <v>21</v>
      </c>
      <c r="B30" s="46" t="s">
        <v>1988</v>
      </c>
      <c r="C30" s="59" t="s">
        <v>1989</v>
      </c>
      <c r="D30" s="48" t="s">
        <v>1990</v>
      </c>
      <c r="E30" s="60" t="s">
        <v>695</v>
      </c>
      <c r="F30" s="43">
        <v>30000</v>
      </c>
      <c r="G30" s="61"/>
      <c r="H30" s="44">
        <v>2021</v>
      </c>
      <c r="I30" s="43">
        <v>2025</v>
      </c>
      <c r="J30" s="94" t="s">
        <v>1991</v>
      </c>
      <c r="K30" s="48" t="s">
        <v>1968</v>
      </c>
      <c r="L30" s="52" t="s">
        <v>1979</v>
      </c>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c r="GR30" s="95"/>
      <c r="GS30" s="95"/>
      <c r="GT30" s="95"/>
      <c r="GU30" s="95"/>
      <c r="GV30" s="95"/>
      <c r="GW30" s="95"/>
    </row>
    <row r="31" spans="1:205" s="4" customFormat="1" ht="24.75" customHeight="1">
      <c r="A31" s="38" t="s">
        <v>629</v>
      </c>
      <c r="B31" s="39"/>
      <c r="C31" s="36">
        <v>8</v>
      </c>
      <c r="D31" s="37"/>
      <c r="E31" s="37"/>
      <c r="F31" s="32">
        <f>SUM(F32:F39)</f>
        <v>495422.24</v>
      </c>
      <c r="G31" s="32">
        <f>SUM(G32:G39)</f>
        <v>2500</v>
      </c>
      <c r="H31" s="37"/>
      <c r="I31" s="37"/>
      <c r="J31" s="82"/>
      <c r="K31" s="83"/>
      <c r="L31" s="83"/>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15"/>
      <c r="GU31" s="15"/>
      <c r="GV31" s="15"/>
      <c r="GW31" s="15"/>
    </row>
    <row r="32" spans="1:201" s="5" customFormat="1" ht="30" customHeight="1">
      <c r="A32" s="48">
        <v>22</v>
      </c>
      <c r="B32" s="50" t="s">
        <v>1992</v>
      </c>
      <c r="C32" s="50" t="s">
        <v>1993</v>
      </c>
      <c r="D32" s="48" t="s">
        <v>1529</v>
      </c>
      <c r="E32" s="48" t="s">
        <v>1023</v>
      </c>
      <c r="F32" s="62">
        <v>36000</v>
      </c>
      <c r="G32" s="43">
        <v>1000</v>
      </c>
      <c r="H32" s="43">
        <v>2020</v>
      </c>
      <c r="I32" s="43">
        <v>2022</v>
      </c>
      <c r="J32" s="88" t="s">
        <v>1994</v>
      </c>
      <c r="K32" s="54" t="s">
        <v>1995</v>
      </c>
      <c r="L32" s="48" t="s">
        <v>737</v>
      </c>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row>
    <row r="33" spans="1:201" s="5" customFormat="1" ht="24.75" customHeight="1">
      <c r="A33" s="48">
        <v>23</v>
      </c>
      <c r="B33" s="50" t="s">
        <v>1996</v>
      </c>
      <c r="C33" s="50" t="s">
        <v>1997</v>
      </c>
      <c r="D33" s="48" t="s">
        <v>1974</v>
      </c>
      <c r="E33" s="48" t="s">
        <v>1998</v>
      </c>
      <c r="F33" s="62">
        <v>70000</v>
      </c>
      <c r="G33" s="48">
        <v>1500</v>
      </c>
      <c r="H33" s="43">
        <v>2020</v>
      </c>
      <c r="I33" s="43">
        <v>2025</v>
      </c>
      <c r="J33" s="88" t="s">
        <v>1994</v>
      </c>
      <c r="K33" s="54" t="s">
        <v>1999</v>
      </c>
      <c r="L33" s="48" t="s">
        <v>737</v>
      </c>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row>
    <row r="34" spans="1:205" s="8" customFormat="1" ht="66" customHeight="1">
      <c r="A34" s="48">
        <v>24</v>
      </c>
      <c r="B34" s="50" t="s">
        <v>2000</v>
      </c>
      <c r="C34" s="50" t="s">
        <v>2001</v>
      </c>
      <c r="D34" s="48" t="s">
        <v>2002</v>
      </c>
      <c r="E34" s="48" t="s">
        <v>2003</v>
      </c>
      <c r="F34" s="48">
        <v>51509.8</v>
      </c>
      <c r="G34" s="43">
        <v>0</v>
      </c>
      <c r="H34" s="43">
        <v>2019</v>
      </c>
      <c r="I34" s="43">
        <v>2025</v>
      </c>
      <c r="J34" s="88" t="s">
        <v>2004</v>
      </c>
      <c r="K34" s="54" t="s">
        <v>2005</v>
      </c>
      <c r="L34" s="54" t="s">
        <v>640</v>
      </c>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11"/>
      <c r="GU34" s="11"/>
      <c r="GV34" s="11"/>
      <c r="GW34" s="11"/>
    </row>
    <row r="35" spans="1:201" s="5" customFormat="1" ht="84" customHeight="1">
      <c r="A35" s="48">
        <v>25</v>
      </c>
      <c r="B35" s="50" t="s">
        <v>2006</v>
      </c>
      <c r="C35" s="50" t="s">
        <v>2007</v>
      </c>
      <c r="D35" s="48" t="s">
        <v>1534</v>
      </c>
      <c r="E35" s="63" t="s">
        <v>1138</v>
      </c>
      <c r="F35" s="64">
        <v>180000</v>
      </c>
      <c r="G35" s="48"/>
      <c r="H35" s="48"/>
      <c r="I35" s="48"/>
      <c r="J35" s="96" t="s">
        <v>2008</v>
      </c>
      <c r="K35" s="97" t="s">
        <v>2009</v>
      </c>
      <c r="L35" s="54" t="s">
        <v>1979</v>
      </c>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row>
    <row r="36" spans="1:201" s="5" customFormat="1" ht="22.5" customHeight="1">
      <c r="A36" s="48">
        <v>26</v>
      </c>
      <c r="B36" s="46" t="s">
        <v>2010</v>
      </c>
      <c r="C36" s="46" t="s">
        <v>2011</v>
      </c>
      <c r="D36" s="43" t="s">
        <v>1529</v>
      </c>
      <c r="E36" s="43" t="s">
        <v>2012</v>
      </c>
      <c r="F36" s="43">
        <v>47889</v>
      </c>
      <c r="G36" s="43"/>
      <c r="H36" s="43">
        <v>2020</v>
      </c>
      <c r="I36" s="43">
        <v>2022</v>
      </c>
      <c r="J36" s="88" t="s">
        <v>2013</v>
      </c>
      <c r="K36" s="54" t="s">
        <v>801</v>
      </c>
      <c r="L36" s="54" t="s">
        <v>737</v>
      </c>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row>
    <row r="37" spans="1:201" s="5" customFormat="1" ht="42.75" customHeight="1">
      <c r="A37" s="48">
        <v>27</v>
      </c>
      <c r="B37" s="41" t="s">
        <v>2014</v>
      </c>
      <c r="C37" s="46" t="s">
        <v>2015</v>
      </c>
      <c r="D37" s="43" t="s">
        <v>1974</v>
      </c>
      <c r="E37" s="43" t="s">
        <v>720</v>
      </c>
      <c r="F37" s="43">
        <v>79815.44</v>
      </c>
      <c r="G37" s="43"/>
      <c r="H37" s="43">
        <v>2020</v>
      </c>
      <c r="I37" s="43">
        <v>2025</v>
      </c>
      <c r="J37" s="88" t="s">
        <v>2016</v>
      </c>
      <c r="K37" s="54" t="s">
        <v>801</v>
      </c>
      <c r="L37" s="48" t="s">
        <v>737</v>
      </c>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row>
    <row r="38" spans="1:205" s="6" customFormat="1" ht="85.5" customHeight="1">
      <c r="A38" s="48">
        <v>28</v>
      </c>
      <c r="B38" s="46" t="s">
        <v>2017</v>
      </c>
      <c r="C38" s="46" t="s">
        <v>2018</v>
      </c>
      <c r="D38" s="43" t="s">
        <v>1358</v>
      </c>
      <c r="E38" s="43" t="s">
        <v>695</v>
      </c>
      <c r="F38" s="43">
        <v>10738</v>
      </c>
      <c r="G38" s="43"/>
      <c r="H38" s="54" t="s">
        <v>632</v>
      </c>
      <c r="I38" s="54" t="s">
        <v>795</v>
      </c>
      <c r="J38" s="88" t="s">
        <v>2019</v>
      </c>
      <c r="K38" s="54" t="s">
        <v>2020</v>
      </c>
      <c r="L38" s="54" t="s">
        <v>1560</v>
      </c>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5"/>
      <c r="GU38" s="5"/>
      <c r="GV38" s="5"/>
      <c r="GW38" s="5"/>
    </row>
    <row r="39" spans="1:205" s="6" customFormat="1" ht="25.5" customHeight="1">
      <c r="A39" s="48">
        <v>29</v>
      </c>
      <c r="B39" s="65" t="s">
        <v>2021</v>
      </c>
      <c r="C39" s="47" t="s">
        <v>2022</v>
      </c>
      <c r="D39" s="43" t="s">
        <v>1358</v>
      </c>
      <c r="E39" s="43" t="s">
        <v>695</v>
      </c>
      <c r="F39" s="43">
        <v>19470</v>
      </c>
      <c r="G39" s="43"/>
      <c r="H39" s="54" t="s">
        <v>632</v>
      </c>
      <c r="I39" s="54" t="s">
        <v>795</v>
      </c>
      <c r="J39" s="88" t="s">
        <v>1964</v>
      </c>
      <c r="K39" s="54" t="s">
        <v>639</v>
      </c>
      <c r="L39" s="54" t="s">
        <v>640</v>
      </c>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5"/>
      <c r="GU39" s="5"/>
      <c r="GV39" s="5"/>
      <c r="GW39" s="5"/>
    </row>
    <row r="40" spans="1:205" s="4" customFormat="1" ht="24.75" customHeight="1">
      <c r="A40" s="38" t="s">
        <v>641</v>
      </c>
      <c r="B40" s="39"/>
      <c r="C40" s="36">
        <v>36</v>
      </c>
      <c r="D40" s="37"/>
      <c r="E40" s="37"/>
      <c r="F40" s="32">
        <f>SUM(F41,F43,F50,F54,F72,F86)</f>
        <v>2104547.8</v>
      </c>
      <c r="G40" s="32">
        <f>SUM(G41,G43,G50,G54,G72,G86)</f>
        <v>70501</v>
      </c>
      <c r="H40" s="37"/>
      <c r="I40" s="37"/>
      <c r="J40" s="82"/>
      <c r="K40" s="83"/>
      <c r="L40" s="83"/>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15"/>
      <c r="GU40" s="15"/>
      <c r="GV40" s="15"/>
      <c r="GW40" s="15"/>
    </row>
    <row r="41" spans="1:201" s="5" customFormat="1" ht="24.75" customHeight="1">
      <c r="A41" s="40" t="s">
        <v>642</v>
      </c>
      <c r="B41" s="41"/>
      <c r="C41" s="33">
        <v>1</v>
      </c>
      <c r="D41" s="32"/>
      <c r="E41" s="32"/>
      <c r="F41" s="32">
        <f>SUM(F42:F42)</f>
        <v>170000</v>
      </c>
      <c r="G41" s="32">
        <f>SUM(G42:G42)</f>
        <v>3000</v>
      </c>
      <c r="H41" s="32"/>
      <c r="I41" s="32"/>
      <c r="J41" s="98"/>
      <c r="K41" s="99"/>
      <c r="L41" s="99"/>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row>
    <row r="42" spans="1:205" s="7" customFormat="1" ht="36" customHeight="1">
      <c r="A42" s="40">
        <v>30</v>
      </c>
      <c r="B42" s="50" t="s">
        <v>2023</v>
      </c>
      <c r="C42" s="66" t="s">
        <v>2024</v>
      </c>
      <c r="D42" s="48" t="s">
        <v>1599</v>
      </c>
      <c r="E42" s="48" t="s">
        <v>1634</v>
      </c>
      <c r="F42" s="48">
        <v>170000</v>
      </c>
      <c r="G42" s="48">
        <v>3000</v>
      </c>
      <c r="H42" s="48">
        <v>2019</v>
      </c>
      <c r="I42" s="48">
        <v>2023</v>
      </c>
      <c r="J42" s="100" t="s">
        <v>2025</v>
      </c>
      <c r="K42" s="101" t="s">
        <v>2026</v>
      </c>
      <c r="L42" s="101" t="s">
        <v>647</v>
      </c>
      <c r="GT42" s="11"/>
      <c r="GU42" s="11"/>
      <c r="GV42" s="11"/>
      <c r="GW42" s="11"/>
    </row>
    <row r="43" spans="1:201" s="5" customFormat="1" ht="24.75" customHeight="1">
      <c r="A43" s="40" t="s">
        <v>648</v>
      </c>
      <c r="B43" s="41"/>
      <c r="C43" s="33">
        <v>6</v>
      </c>
      <c r="D43" s="32"/>
      <c r="E43" s="32"/>
      <c r="F43" s="32">
        <f>SUM(F44:F49)</f>
        <v>426791.62</v>
      </c>
      <c r="G43" s="32">
        <f>SUM(G44:G49)</f>
        <v>9401</v>
      </c>
      <c r="H43" s="32"/>
      <c r="I43" s="32"/>
      <c r="J43" s="98"/>
      <c r="K43" s="99"/>
      <c r="L43" s="99"/>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row>
    <row r="44" spans="1:201" s="5" customFormat="1" ht="30" customHeight="1">
      <c r="A44" s="40">
        <v>31</v>
      </c>
      <c r="B44" s="46" t="s">
        <v>2027</v>
      </c>
      <c r="C44" s="46" t="s">
        <v>2028</v>
      </c>
      <c r="D44" s="43" t="s">
        <v>1358</v>
      </c>
      <c r="E44" s="43" t="s">
        <v>2029</v>
      </c>
      <c r="F44" s="43">
        <v>6307.62</v>
      </c>
      <c r="G44" s="43"/>
      <c r="H44" s="43">
        <v>2019</v>
      </c>
      <c r="I44" s="43">
        <v>2020</v>
      </c>
      <c r="J44" s="94" t="s">
        <v>2030</v>
      </c>
      <c r="K44" s="43" t="s">
        <v>2029</v>
      </c>
      <c r="L44" s="54" t="s">
        <v>655</v>
      </c>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row>
    <row r="45" spans="1:201" s="5" customFormat="1" ht="28.5" customHeight="1">
      <c r="A45" s="40">
        <v>32</v>
      </c>
      <c r="B45" s="46" t="s">
        <v>2031</v>
      </c>
      <c r="C45" s="46" t="s">
        <v>2032</v>
      </c>
      <c r="D45" s="43" t="s">
        <v>1599</v>
      </c>
      <c r="E45" s="43" t="s">
        <v>2033</v>
      </c>
      <c r="F45" s="43">
        <v>251200</v>
      </c>
      <c r="G45" s="43"/>
      <c r="H45" s="43">
        <v>2019</v>
      </c>
      <c r="I45" s="43" t="s">
        <v>2034</v>
      </c>
      <c r="J45" s="94" t="s">
        <v>2035</v>
      </c>
      <c r="K45" s="43" t="s">
        <v>2036</v>
      </c>
      <c r="L45" s="54" t="s">
        <v>655</v>
      </c>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row>
    <row r="46" spans="1:201" s="5" customFormat="1" ht="107.25" customHeight="1">
      <c r="A46" s="40">
        <v>33</v>
      </c>
      <c r="B46" s="46" t="s">
        <v>2037</v>
      </c>
      <c r="C46" s="46" t="s">
        <v>2038</v>
      </c>
      <c r="D46" s="43" t="s">
        <v>2039</v>
      </c>
      <c r="E46" s="43" t="s">
        <v>2040</v>
      </c>
      <c r="F46" s="43">
        <v>98742</v>
      </c>
      <c r="G46" s="43">
        <v>8490</v>
      </c>
      <c r="H46" s="43">
        <v>2019</v>
      </c>
      <c r="I46" s="43">
        <v>2023</v>
      </c>
      <c r="J46" s="88" t="s">
        <v>2041</v>
      </c>
      <c r="K46" s="54" t="s">
        <v>2042</v>
      </c>
      <c r="L46" s="54" t="s">
        <v>655</v>
      </c>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row>
    <row r="47" spans="1:201" s="7" customFormat="1" ht="27" customHeight="1">
      <c r="A47" s="40">
        <v>34</v>
      </c>
      <c r="B47" s="41" t="s">
        <v>2043</v>
      </c>
      <c r="C47" s="41" t="s">
        <v>2044</v>
      </c>
      <c r="D47" s="40" t="s">
        <v>1495</v>
      </c>
      <c r="E47" s="40" t="s">
        <v>651</v>
      </c>
      <c r="F47" s="40">
        <v>15540</v>
      </c>
      <c r="G47" s="40"/>
      <c r="H47" s="40">
        <v>2020</v>
      </c>
      <c r="I47" s="40">
        <v>2022</v>
      </c>
      <c r="J47" s="102" t="s">
        <v>2045</v>
      </c>
      <c r="K47" s="40" t="s">
        <v>2046</v>
      </c>
      <c r="L47" s="54" t="s">
        <v>655</v>
      </c>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row>
    <row r="48" spans="1:201" s="5" customFormat="1" ht="31.5" customHeight="1">
      <c r="A48" s="40">
        <v>35</v>
      </c>
      <c r="B48" s="47" t="s">
        <v>2047</v>
      </c>
      <c r="C48" s="47" t="s">
        <v>2048</v>
      </c>
      <c r="D48" s="40" t="s">
        <v>1162</v>
      </c>
      <c r="E48" s="43" t="s">
        <v>695</v>
      </c>
      <c r="F48" s="49">
        <v>20002</v>
      </c>
      <c r="G48" s="49">
        <v>911</v>
      </c>
      <c r="H48" s="43">
        <v>2019</v>
      </c>
      <c r="I48" s="54" t="s">
        <v>1587</v>
      </c>
      <c r="J48" s="88" t="s">
        <v>2049</v>
      </c>
      <c r="K48" s="54" t="s">
        <v>1081</v>
      </c>
      <c r="L48" s="54" t="s">
        <v>655</v>
      </c>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row>
    <row r="49" spans="1:205" s="5" customFormat="1" ht="39.75" customHeight="1">
      <c r="A49" s="40">
        <v>36</v>
      </c>
      <c r="B49" s="46" t="s">
        <v>2050</v>
      </c>
      <c r="C49" s="46" t="s">
        <v>2051</v>
      </c>
      <c r="D49" s="43" t="s">
        <v>1529</v>
      </c>
      <c r="E49" s="43" t="s">
        <v>1359</v>
      </c>
      <c r="F49" s="43">
        <v>35000</v>
      </c>
      <c r="G49" s="43"/>
      <c r="H49" s="43">
        <v>2020</v>
      </c>
      <c r="I49" s="43">
        <v>2022</v>
      </c>
      <c r="J49" s="88" t="s">
        <v>2052</v>
      </c>
      <c r="K49" s="54" t="s">
        <v>1084</v>
      </c>
      <c r="L49" s="54" t="s">
        <v>655</v>
      </c>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11"/>
      <c r="GT49" s="11"/>
      <c r="GU49" s="11"/>
      <c r="GV49" s="11"/>
      <c r="GW49" s="11"/>
    </row>
    <row r="50" spans="1:201" s="5" customFormat="1" ht="24.75" customHeight="1">
      <c r="A50" s="40" t="s">
        <v>669</v>
      </c>
      <c r="B50" s="41"/>
      <c r="C50" s="46">
        <v>3</v>
      </c>
      <c r="D50" s="43"/>
      <c r="E50" s="43"/>
      <c r="F50" s="43">
        <f>SUM(F51:F53)</f>
        <v>81000</v>
      </c>
      <c r="G50" s="43">
        <v>1000</v>
      </c>
      <c r="H50" s="43"/>
      <c r="I50" s="43"/>
      <c r="J50" s="88"/>
      <c r="K50" s="54"/>
      <c r="L50" s="54"/>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row>
    <row r="51" spans="1:201" s="5" customFormat="1" ht="24" customHeight="1">
      <c r="A51" s="40">
        <v>37</v>
      </c>
      <c r="B51" s="55" t="s">
        <v>2053</v>
      </c>
      <c r="C51" s="50" t="s">
        <v>2054</v>
      </c>
      <c r="D51" s="48" t="s">
        <v>2055</v>
      </c>
      <c r="E51" s="48" t="s">
        <v>893</v>
      </c>
      <c r="F51" s="48">
        <v>45000</v>
      </c>
      <c r="G51" s="48"/>
      <c r="H51" s="48">
        <v>2020.3</v>
      </c>
      <c r="I51" s="101" t="s">
        <v>1967</v>
      </c>
      <c r="J51" s="100" t="s">
        <v>2056</v>
      </c>
      <c r="K51" s="101" t="s">
        <v>2057</v>
      </c>
      <c r="L51" s="48" t="s">
        <v>674</v>
      </c>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row>
    <row r="52" spans="1:201" s="9" customFormat="1" ht="34.5" customHeight="1">
      <c r="A52" s="67" t="s">
        <v>317</v>
      </c>
      <c r="B52" s="68" t="s">
        <v>2058</v>
      </c>
      <c r="C52" s="68" t="s">
        <v>2059</v>
      </c>
      <c r="D52" s="54" t="s">
        <v>1929</v>
      </c>
      <c r="E52" s="54" t="s">
        <v>2060</v>
      </c>
      <c r="F52" s="54">
        <v>6000</v>
      </c>
      <c r="G52" s="54" t="s">
        <v>2061</v>
      </c>
      <c r="H52" s="54" t="s">
        <v>795</v>
      </c>
      <c r="I52" s="54" t="s">
        <v>1587</v>
      </c>
      <c r="J52" s="88" t="s">
        <v>2062</v>
      </c>
      <c r="K52" s="54" t="s">
        <v>2063</v>
      </c>
      <c r="L52" s="48" t="s">
        <v>674</v>
      </c>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4"/>
      <c r="FD52" s="104"/>
      <c r="FE52" s="104"/>
      <c r="FF52" s="104"/>
      <c r="FG52" s="104"/>
      <c r="FH52" s="104"/>
      <c r="FI52" s="104"/>
      <c r="FJ52" s="104"/>
      <c r="FK52" s="104"/>
      <c r="FL52" s="104"/>
      <c r="FM52" s="104"/>
      <c r="FN52" s="104"/>
      <c r="FO52" s="104"/>
      <c r="FP52" s="104"/>
      <c r="FQ52" s="104"/>
      <c r="FR52" s="104"/>
      <c r="FS52" s="104"/>
      <c r="FT52" s="104"/>
      <c r="FU52" s="104"/>
      <c r="FV52" s="104"/>
      <c r="FW52" s="104"/>
      <c r="FX52" s="104"/>
      <c r="FY52" s="104"/>
      <c r="FZ52" s="104"/>
      <c r="GA52" s="104"/>
      <c r="GB52" s="104"/>
      <c r="GC52" s="104"/>
      <c r="GD52" s="104"/>
      <c r="GE52" s="104"/>
      <c r="GF52" s="104"/>
      <c r="GG52" s="104"/>
      <c r="GH52" s="104"/>
      <c r="GI52" s="104"/>
      <c r="GJ52" s="104"/>
      <c r="GK52" s="104"/>
      <c r="GL52" s="104"/>
      <c r="GM52" s="104"/>
      <c r="GN52" s="104"/>
      <c r="GO52" s="104"/>
      <c r="GP52" s="104"/>
      <c r="GQ52" s="104"/>
      <c r="GR52" s="104"/>
      <c r="GS52" s="104"/>
    </row>
    <row r="53" spans="1:205" s="10" customFormat="1" ht="35.25" customHeight="1">
      <c r="A53" s="48">
        <v>39</v>
      </c>
      <c r="B53" s="50" t="s">
        <v>2064</v>
      </c>
      <c r="C53" s="69" t="s">
        <v>2065</v>
      </c>
      <c r="D53" s="43" t="s">
        <v>1358</v>
      </c>
      <c r="E53" s="43" t="s">
        <v>695</v>
      </c>
      <c r="F53" s="54">
        <v>30000</v>
      </c>
      <c r="G53" s="61" t="s">
        <v>2066</v>
      </c>
      <c r="H53" s="43">
        <v>2019</v>
      </c>
      <c r="I53" s="54" t="s">
        <v>795</v>
      </c>
      <c r="J53" s="89" t="s">
        <v>2067</v>
      </c>
      <c r="K53" s="48" t="s">
        <v>944</v>
      </c>
      <c r="L53" s="48" t="s">
        <v>674</v>
      </c>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95"/>
      <c r="GW53" s="95"/>
    </row>
    <row r="54" spans="1:201" s="5" customFormat="1" ht="24.75" customHeight="1">
      <c r="A54" s="40" t="s">
        <v>685</v>
      </c>
      <c r="B54" s="41"/>
      <c r="C54" s="33">
        <v>13</v>
      </c>
      <c r="D54" s="32"/>
      <c r="E54" s="32"/>
      <c r="F54" s="70">
        <f>SUM(F55,F57,F60,F68)</f>
        <v>786697.18</v>
      </c>
      <c r="G54" s="70">
        <f>SUM(G55,G57,G60,G68)</f>
        <v>2100</v>
      </c>
      <c r="H54" s="32"/>
      <c r="I54" s="32"/>
      <c r="J54" s="98"/>
      <c r="K54" s="99"/>
      <c r="L54" s="99"/>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row>
    <row r="55" spans="1:201" s="5" customFormat="1" ht="24.75" customHeight="1">
      <c r="A55" s="40" t="s">
        <v>2068</v>
      </c>
      <c r="B55" s="41"/>
      <c r="C55" s="33">
        <v>1</v>
      </c>
      <c r="D55" s="32"/>
      <c r="E55" s="32"/>
      <c r="F55" s="32">
        <f>SUM(F56)</f>
        <v>213200</v>
      </c>
      <c r="G55" s="32">
        <f>SUM(G56)</f>
        <v>0</v>
      </c>
      <c r="H55" s="32"/>
      <c r="I55" s="32"/>
      <c r="J55" s="98"/>
      <c r="K55" s="99"/>
      <c r="L55" s="99"/>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row>
    <row r="56" spans="1:200" s="5" customFormat="1" ht="34.5" customHeight="1">
      <c r="A56" s="40">
        <v>40</v>
      </c>
      <c r="B56" s="50" t="s">
        <v>2069</v>
      </c>
      <c r="C56" s="50" t="s">
        <v>2070</v>
      </c>
      <c r="D56" s="43" t="s">
        <v>1974</v>
      </c>
      <c r="E56" s="71" t="s">
        <v>1138</v>
      </c>
      <c r="F56" s="56">
        <v>213200</v>
      </c>
      <c r="G56" s="43"/>
      <c r="H56" s="54" t="s">
        <v>795</v>
      </c>
      <c r="I56" s="43">
        <v>2025</v>
      </c>
      <c r="J56" s="105" t="s">
        <v>2071</v>
      </c>
      <c r="K56" s="91" t="s">
        <v>2072</v>
      </c>
      <c r="L56" s="48" t="s">
        <v>692</v>
      </c>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row>
    <row r="57" spans="1:12" ht="24.75" customHeight="1">
      <c r="A57" s="40" t="s">
        <v>2073</v>
      </c>
      <c r="B57" s="41"/>
      <c r="C57" s="50">
        <v>2</v>
      </c>
      <c r="D57" s="31"/>
      <c r="E57" s="31"/>
      <c r="F57" s="31">
        <f>SUM(F58:F59)</f>
        <v>91687.58</v>
      </c>
      <c r="G57" s="31">
        <f>SUM(G58:G59)</f>
        <v>0</v>
      </c>
      <c r="H57" s="31"/>
      <c r="I57" s="31"/>
      <c r="J57" s="106"/>
      <c r="K57" s="107"/>
      <c r="L57" s="107"/>
    </row>
    <row r="58" spans="1:200" s="11" customFormat="1" ht="27.75" customHeight="1">
      <c r="A58" s="40">
        <v>41</v>
      </c>
      <c r="B58" s="50" t="s">
        <v>2074</v>
      </c>
      <c r="C58" s="72" t="s">
        <v>2075</v>
      </c>
      <c r="D58" s="48" t="s">
        <v>1936</v>
      </c>
      <c r="E58" s="48" t="s">
        <v>2076</v>
      </c>
      <c r="F58" s="48">
        <v>58978.97</v>
      </c>
      <c r="G58" s="48"/>
      <c r="H58" s="48">
        <v>2020.7</v>
      </c>
      <c r="I58" s="48">
        <v>2024.7</v>
      </c>
      <c r="J58" s="100" t="s">
        <v>2077</v>
      </c>
      <c r="K58" s="101" t="s">
        <v>1995</v>
      </c>
      <c r="L58" s="48" t="s">
        <v>692</v>
      </c>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row>
    <row r="59" spans="1:205" s="12" customFormat="1" ht="34.5" customHeight="1">
      <c r="A59" s="40">
        <v>42</v>
      </c>
      <c r="B59" s="41" t="s">
        <v>2078</v>
      </c>
      <c r="C59" s="73" t="s">
        <v>2079</v>
      </c>
      <c r="D59" s="48" t="s">
        <v>1936</v>
      </c>
      <c r="E59" s="48" t="s">
        <v>2080</v>
      </c>
      <c r="F59" s="48">
        <v>32708.61</v>
      </c>
      <c r="G59" s="48"/>
      <c r="H59" s="48">
        <v>2020.5</v>
      </c>
      <c r="I59" s="48">
        <v>2024.8</v>
      </c>
      <c r="J59" s="100" t="s">
        <v>2077</v>
      </c>
      <c r="K59" s="101" t="s">
        <v>2081</v>
      </c>
      <c r="L59" s="48" t="s">
        <v>692</v>
      </c>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1"/>
      <c r="GU59" s="11"/>
      <c r="GV59" s="11"/>
      <c r="GW59" s="11"/>
    </row>
    <row r="60" spans="1:201" s="11" customFormat="1" ht="21.75" customHeight="1">
      <c r="A60" s="40" t="s">
        <v>2082</v>
      </c>
      <c r="B60" s="41"/>
      <c r="C60" s="50">
        <v>7</v>
      </c>
      <c r="D60" s="48"/>
      <c r="E60" s="48"/>
      <c r="F60" s="48">
        <f>SUM(F61:F67)</f>
        <v>144095.72</v>
      </c>
      <c r="G60" s="48">
        <f>SUM(G61:G67)</f>
        <v>2100</v>
      </c>
      <c r="H60" s="48"/>
      <c r="I60" s="48"/>
      <c r="J60" s="100"/>
      <c r="K60" s="101"/>
      <c r="L60" s="101"/>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row>
    <row r="61" spans="1:201" s="11" customFormat="1" ht="36" customHeight="1">
      <c r="A61" s="40">
        <v>43</v>
      </c>
      <c r="B61" s="50" t="s">
        <v>2083</v>
      </c>
      <c r="C61" s="74" t="s">
        <v>2084</v>
      </c>
      <c r="D61" s="48" t="s">
        <v>1737</v>
      </c>
      <c r="E61" s="48" t="s">
        <v>1332</v>
      </c>
      <c r="F61" s="75">
        <v>25000</v>
      </c>
      <c r="G61" s="48"/>
      <c r="H61" s="48">
        <v>2020.6</v>
      </c>
      <c r="I61" s="48">
        <v>2023.6</v>
      </c>
      <c r="J61" s="100" t="s">
        <v>2085</v>
      </c>
      <c r="K61" s="101" t="s">
        <v>1995</v>
      </c>
      <c r="L61" s="48" t="s">
        <v>692</v>
      </c>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row>
    <row r="62" spans="1:201" s="11" customFormat="1" ht="30.75" customHeight="1">
      <c r="A62" s="40">
        <v>44</v>
      </c>
      <c r="B62" s="50" t="s">
        <v>2086</v>
      </c>
      <c r="C62" s="50" t="s">
        <v>2087</v>
      </c>
      <c r="D62" s="48" t="s">
        <v>1529</v>
      </c>
      <c r="E62" s="48" t="s">
        <v>2088</v>
      </c>
      <c r="F62" s="48">
        <v>10260</v>
      </c>
      <c r="G62" s="48">
        <v>800</v>
      </c>
      <c r="H62" s="48">
        <v>2020</v>
      </c>
      <c r="I62" s="48">
        <v>2022</v>
      </c>
      <c r="J62" s="100" t="s">
        <v>2085</v>
      </c>
      <c r="K62" s="101" t="s">
        <v>2089</v>
      </c>
      <c r="L62" s="48" t="s">
        <v>692</v>
      </c>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row>
    <row r="63" spans="1:205" s="12" customFormat="1" ht="30" customHeight="1">
      <c r="A63" s="40">
        <v>45</v>
      </c>
      <c r="B63" s="41" t="s">
        <v>2090</v>
      </c>
      <c r="C63" s="50" t="s">
        <v>2091</v>
      </c>
      <c r="D63" s="48" t="s">
        <v>1529</v>
      </c>
      <c r="E63" s="48" t="s">
        <v>2092</v>
      </c>
      <c r="F63" s="48">
        <v>16500</v>
      </c>
      <c r="G63" s="48"/>
      <c r="H63" s="44">
        <v>2020</v>
      </c>
      <c r="I63" s="44">
        <v>2022</v>
      </c>
      <c r="J63" s="89" t="s">
        <v>2093</v>
      </c>
      <c r="K63" s="101" t="s">
        <v>1171</v>
      </c>
      <c r="L63" s="48" t="s">
        <v>692</v>
      </c>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11"/>
      <c r="GT63" s="11"/>
      <c r="GU63" s="11"/>
      <c r="GV63" s="11"/>
      <c r="GW63" s="11"/>
    </row>
    <row r="64" spans="1:201" s="11" customFormat="1" ht="33.75" customHeight="1">
      <c r="A64" s="40">
        <v>46</v>
      </c>
      <c r="B64" s="50" t="s">
        <v>2094</v>
      </c>
      <c r="C64" s="50" t="s">
        <v>2095</v>
      </c>
      <c r="D64" s="48" t="s">
        <v>1737</v>
      </c>
      <c r="E64" s="48" t="s">
        <v>2096</v>
      </c>
      <c r="F64" s="48">
        <v>24499</v>
      </c>
      <c r="G64" s="48"/>
      <c r="H64" s="48">
        <v>2020.3</v>
      </c>
      <c r="I64" s="48">
        <v>2023.3</v>
      </c>
      <c r="J64" s="100" t="s">
        <v>2085</v>
      </c>
      <c r="K64" s="48" t="s">
        <v>710</v>
      </c>
      <c r="L64" s="48" t="s">
        <v>692</v>
      </c>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row>
    <row r="65" spans="1:205" s="13" customFormat="1" ht="31.5" customHeight="1">
      <c r="A65" s="40">
        <v>47</v>
      </c>
      <c r="B65" s="50" t="s">
        <v>2097</v>
      </c>
      <c r="C65" s="50" t="s">
        <v>2098</v>
      </c>
      <c r="D65" s="48" t="s">
        <v>1358</v>
      </c>
      <c r="E65" s="48" t="s">
        <v>2099</v>
      </c>
      <c r="F65" s="48">
        <v>37360</v>
      </c>
      <c r="G65" s="48">
        <v>1000</v>
      </c>
      <c r="H65" s="101" t="s">
        <v>632</v>
      </c>
      <c r="I65" s="101" t="s">
        <v>795</v>
      </c>
      <c r="J65" s="100" t="s">
        <v>2100</v>
      </c>
      <c r="K65" s="101" t="s">
        <v>1190</v>
      </c>
      <c r="L65" s="48" t="s">
        <v>692</v>
      </c>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7"/>
      <c r="GU65" s="7"/>
      <c r="GV65" s="7"/>
      <c r="GW65" s="7"/>
    </row>
    <row r="66" spans="1:205" s="13" customFormat="1" ht="33" customHeight="1">
      <c r="A66" s="40">
        <v>48</v>
      </c>
      <c r="B66" s="50" t="s">
        <v>2101</v>
      </c>
      <c r="C66" s="50" t="s">
        <v>2102</v>
      </c>
      <c r="D66" s="48" t="s">
        <v>1495</v>
      </c>
      <c r="E66" s="48" t="s">
        <v>2103</v>
      </c>
      <c r="F66" s="48">
        <v>11340</v>
      </c>
      <c r="G66" s="48">
        <v>300</v>
      </c>
      <c r="H66" s="101" t="s">
        <v>632</v>
      </c>
      <c r="I66" s="101" t="s">
        <v>1587</v>
      </c>
      <c r="J66" s="100" t="s">
        <v>2104</v>
      </c>
      <c r="K66" s="101" t="s">
        <v>1190</v>
      </c>
      <c r="L66" s="48" t="s">
        <v>692</v>
      </c>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7"/>
      <c r="GU66" s="7"/>
      <c r="GV66" s="7"/>
      <c r="GW66" s="7"/>
    </row>
    <row r="67" spans="1:205" s="7" customFormat="1" ht="48" customHeight="1">
      <c r="A67" s="40">
        <v>49</v>
      </c>
      <c r="B67" s="41" t="s">
        <v>2105</v>
      </c>
      <c r="C67" s="41" t="s">
        <v>2106</v>
      </c>
      <c r="D67" s="40" t="s">
        <v>2107</v>
      </c>
      <c r="E67" s="40" t="s">
        <v>2108</v>
      </c>
      <c r="F67" s="40">
        <v>19136.72</v>
      </c>
      <c r="G67" s="48"/>
      <c r="H67" s="40">
        <v>2019</v>
      </c>
      <c r="I67" s="40">
        <v>2022</v>
      </c>
      <c r="J67" s="102" t="s">
        <v>2109</v>
      </c>
      <c r="K67" s="40" t="s">
        <v>1606</v>
      </c>
      <c r="L67" s="48" t="s">
        <v>692</v>
      </c>
      <c r="GT67" s="11"/>
      <c r="GU67" s="11"/>
      <c r="GV67" s="11"/>
      <c r="GW67" s="11"/>
    </row>
    <row r="68" spans="1:12" ht="24.75" customHeight="1">
      <c r="A68" s="40" t="s">
        <v>2110</v>
      </c>
      <c r="B68" s="41"/>
      <c r="C68" s="50">
        <v>3</v>
      </c>
      <c r="D68" s="31"/>
      <c r="E68" s="31"/>
      <c r="F68" s="31">
        <f>SUM(F69:F71)</f>
        <v>337713.88</v>
      </c>
      <c r="G68" s="31">
        <f>SUM(G69:G71)</f>
        <v>0</v>
      </c>
      <c r="H68" s="31"/>
      <c r="I68" s="31"/>
      <c r="J68" s="106"/>
      <c r="K68" s="107"/>
      <c r="L68" s="107"/>
    </row>
    <row r="69" spans="1:200" s="11" customFormat="1" ht="24" customHeight="1">
      <c r="A69" s="40">
        <v>50</v>
      </c>
      <c r="B69" s="50" t="s">
        <v>2111</v>
      </c>
      <c r="C69" s="50" t="s">
        <v>2112</v>
      </c>
      <c r="D69" s="48" t="s">
        <v>1534</v>
      </c>
      <c r="E69" s="48" t="s">
        <v>1023</v>
      </c>
      <c r="F69" s="62">
        <v>237000</v>
      </c>
      <c r="G69" s="48"/>
      <c r="H69" s="48">
        <v>2019</v>
      </c>
      <c r="I69" s="48">
        <v>2025</v>
      </c>
      <c r="J69" s="89" t="s">
        <v>2113</v>
      </c>
      <c r="K69" s="101" t="s">
        <v>1995</v>
      </c>
      <c r="L69" s="48" t="s">
        <v>692</v>
      </c>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row>
    <row r="70" spans="1:205" s="7" customFormat="1" ht="24.75" customHeight="1">
      <c r="A70" s="40">
        <v>51</v>
      </c>
      <c r="B70" s="50" t="s">
        <v>2114</v>
      </c>
      <c r="C70" s="50" t="s">
        <v>2115</v>
      </c>
      <c r="D70" s="40" t="s">
        <v>1974</v>
      </c>
      <c r="E70" s="71" t="s">
        <v>614</v>
      </c>
      <c r="F70" s="56">
        <v>64660</v>
      </c>
      <c r="G70" s="48"/>
      <c r="H70" s="40">
        <v>2019</v>
      </c>
      <c r="I70" s="40">
        <v>2025</v>
      </c>
      <c r="J70" s="105" t="s">
        <v>2116</v>
      </c>
      <c r="K70" s="91" t="s">
        <v>1606</v>
      </c>
      <c r="L70" s="48" t="s">
        <v>692</v>
      </c>
      <c r="GS70" s="11"/>
      <c r="GT70" s="11"/>
      <c r="GU70" s="11"/>
      <c r="GV70" s="11"/>
      <c r="GW70" s="11"/>
    </row>
    <row r="71" spans="1:200" s="11" customFormat="1" ht="36.75" customHeight="1">
      <c r="A71" s="40">
        <v>52</v>
      </c>
      <c r="B71" s="41" t="s">
        <v>2117</v>
      </c>
      <c r="C71" s="50" t="s">
        <v>2118</v>
      </c>
      <c r="D71" s="48" t="s">
        <v>1162</v>
      </c>
      <c r="E71" s="48" t="s">
        <v>2119</v>
      </c>
      <c r="F71" s="48">
        <v>36053.88</v>
      </c>
      <c r="G71" s="48"/>
      <c r="H71" s="62">
        <v>2020</v>
      </c>
      <c r="I71" s="101" t="s">
        <v>1587</v>
      </c>
      <c r="J71" s="100" t="s">
        <v>2120</v>
      </c>
      <c r="K71" s="101" t="s">
        <v>1606</v>
      </c>
      <c r="L71" s="48" t="s">
        <v>692</v>
      </c>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row>
    <row r="72" spans="1:12" ht="24.75" customHeight="1">
      <c r="A72" s="40" t="s">
        <v>1646</v>
      </c>
      <c r="B72" s="41"/>
      <c r="C72" s="109">
        <v>11</v>
      </c>
      <c r="D72" s="31"/>
      <c r="E72" s="31"/>
      <c r="F72" s="110">
        <f>SUM(F73,F75)</f>
        <v>594559</v>
      </c>
      <c r="G72" s="110">
        <f>SUM(G73,G75)</f>
        <v>53500</v>
      </c>
      <c r="H72" s="31"/>
      <c r="I72" s="31"/>
      <c r="J72" s="106"/>
      <c r="K72" s="107"/>
      <c r="L72" s="107"/>
    </row>
    <row r="73" spans="1:12" ht="24.75" customHeight="1">
      <c r="A73" s="40" t="s">
        <v>1647</v>
      </c>
      <c r="B73" s="41"/>
      <c r="C73" s="109">
        <v>1</v>
      </c>
      <c r="D73" s="31"/>
      <c r="E73" s="31"/>
      <c r="F73" s="31">
        <f>SUM(F74)</f>
        <v>41169</v>
      </c>
      <c r="G73" s="31"/>
      <c r="H73" s="31"/>
      <c r="I73" s="31"/>
      <c r="J73" s="106"/>
      <c r="K73" s="107"/>
      <c r="L73" s="107"/>
    </row>
    <row r="74" spans="1:205" s="6" customFormat="1" ht="58.5" customHeight="1">
      <c r="A74" s="111">
        <v>53</v>
      </c>
      <c r="B74" s="47" t="s">
        <v>2121</v>
      </c>
      <c r="C74" s="47" t="s">
        <v>2122</v>
      </c>
      <c r="D74" s="48" t="s">
        <v>1974</v>
      </c>
      <c r="E74" s="48" t="s">
        <v>1949</v>
      </c>
      <c r="F74" s="43">
        <v>41169</v>
      </c>
      <c r="G74" s="43"/>
      <c r="H74" s="43">
        <v>2020</v>
      </c>
      <c r="I74" s="43">
        <v>2025</v>
      </c>
      <c r="J74" s="88" t="s">
        <v>2004</v>
      </c>
      <c r="K74" s="54" t="s">
        <v>1667</v>
      </c>
      <c r="L74" s="48" t="s">
        <v>737</v>
      </c>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5"/>
      <c r="GU74" s="5"/>
      <c r="GV74" s="5"/>
      <c r="GW74" s="5"/>
    </row>
    <row r="75" spans="1:12" ht="24.75" customHeight="1">
      <c r="A75" s="40" t="s">
        <v>1653</v>
      </c>
      <c r="B75" s="41"/>
      <c r="C75" s="112">
        <v>10</v>
      </c>
      <c r="D75" s="31"/>
      <c r="E75" s="31"/>
      <c r="F75" s="110">
        <f>SUM(F76:F85)</f>
        <v>553390</v>
      </c>
      <c r="G75" s="110">
        <f>SUM(G76:G85)</f>
        <v>53500</v>
      </c>
      <c r="H75" s="31"/>
      <c r="I75" s="31"/>
      <c r="J75" s="106"/>
      <c r="K75" s="107"/>
      <c r="L75" s="107"/>
    </row>
    <row r="76" spans="1:205" s="14" customFormat="1" ht="46.5" customHeight="1">
      <c r="A76" s="40">
        <v>54</v>
      </c>
      <c r="B76" s="50" t="s">
        <v>2123</v>
      </c>
      <c r="C76" s="50" t="s">
        <v>2124</v>
      </c>
      <c r="D76" s="48" t="s">
        <v>1974</v>
      </c>
      <c r="E76" s="48" t="s">
        <v>893</v>
      </c>
      <c r="F76" s="48">
        <v>240000</v>
      </c>
      <c r="G76" s="48">
        <v>3000</v>
      </c>
      <c r="H76" s="48">
        <v>2020</v>
      </c>
      <c r="I76" s="48">
        <v>2025</v>
      </c>
      <c r="J76" s="100" t="s">
        <v>2125</v>
      </c>
      <c r="K76" s="48" t="s">
        <v>1638</v>
      </c>
      <c r="L76" s="101" t="s">
        <v>737</v>
      </c>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11"/>
      <c r="GU76" s="11"/>
      <c r="GV76" s="11"/>
      <c r="GW76" s="11"/>
    </row>
    <row r="77" spans="1:205" s="14" customFormat="1" ht="27" customHeight="1">
      <c r="A77" s="40">
        <v>55</v>
      </c>
      <c r="B77" s="50" t="s">
        <v>2126</v>
      </c>
      <c r="C77" s="50" t="s">
        <v>2127</v>
      </c>
      <c r="D77" s="48" t="s">
        <v>1162</v>
      </c>
      <c r="E77" s="48" t="s">
        <v>1660</v>
      </c>
      <c r="F77" s="48">
        <v>13500</v>
      </c>
      <c r="G77" s="48">
        <v>3500</v>
      </c>
      <c r="H77" s="48">
        <v>2019</v>
      </c>
      <c r="I77" s="48">
        <v>2021</v>
      </c>
      <c r="J77" s="89" t="s">
        <v>2128</v>
      </c>
      <c r="K77" s="48" t="s">
        <v>1661</v>
      </c>
      <c r="L77" s="101" t="s">
        <v>737</v>
      </c>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11"/>
      <c r="GU77" s="11"/>
      <c r="GV77" s="11"/>
      <c r="GW77" s="11"/>
    </row>
    <row r="78" spans="1:205" s="14" customFormat="1" ht="37.5" customHeight="1">
      <c r="A78" s="40">
        <v>56</v>
      </c>
      <c r="B78" s="50" t="s">
        <v>2129</v>
      </c>
      <c r="C78" s="50" t="s">
        <v>2130</v>
      </c>
      <c r="D78" s="48" t="s">
        <v>1495</v>
      </c>
      <c r="E78" s="48" t="s">
        <v>603</v>
      </c>
      <c r="F78" s="48">
        <v>16272</v>
      </c>
      <c r="G78" s="48">
        <v>500</v>
      </c>
      <c r="H78" s="48">
        <v>2019</v>
      </c>
      <c r="I78" s="48">
        <v>2020</v>
      </c>
      <c r="J78" s="89" t="s">
        <v>2131</v>
      </c>
      <c r="K78" s="48" t="s">
        <v>1667</v>
      </c>
      <c r="L78" s="101" t="s">
        <v>737</v>
      </c>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11"/>
      <c r="GU78" s="11"/>
      <c r="GV78" s="11"/>
      <c r="GW78" s="11"/>
    </row>
    <row r="79" spans="1:205" s="6" customFormat="1" ht="27" customHeight="1">
      <c r="A79" s="40">
        <v>57</v>
      </c>
      <c r="B79" s="112" t="s">
        <v>2132</v>
      </c>
      <c r="C79" s="112" t="s">
        <v>2133</v>
      </c>
      <c r="D79" s="48" t="s">
        <v>1358</v>
      </c>
      <c r="E79" s="91" t="s">
        <v>695</v>
      </c>
      <c r="F79" s="113">
        <v>18805</v>
      </c>
      <c r="G79" s="49">
        <v>3000</v>
      </c>
      <c r="H79" s="48">
        <v>2019</v>
      </c>
      <c r="I79" s="48">
        <v>2020</v>
      </c>
      <c r="J79" s="89" t="s">
        <v>2134</v>
      </c>
      <c r="K79" s="91" t="s">
        <v>2135</v>
      </c>
      <c r="L79" s="101" t="s">
        <v>737</v>
      </c>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5"/>
      <c r="GU79" s="5"/>
      <c r="GV79" s="5"/>
      <c r="GW79" s="5"/>
    </row>
    <row r="80" spans="1:205" s="6" customFormat="1" ht="30" customHeight="1">
      <c r="A80" s="40">
        <v>58</v>
      </c>
      <c r="B80" s="50" t="s">
        <v>2136</v>
      </c>
      <c r="C80" s="50" t="s">
        <v>2137</v>
      </c>
      <c r="D80" s="48" t="s">
        <v>1358</v>
      </c>
      <c r="E80" s="91" t="s">
        <v>695</v>
      </c>
      <c r="F80" s="49">
        <v>15700</v>
      </c>
      <c r="G80" s="49">
        <v>5500</v>
      </c>
      <c r="H80" s="48">
        <v>2019</v>
      </c>
      <c r="I80" s="48">
        <v>2020</v>
      </c>
      <c r="J80" s="138" t="s">
        <v>2138</v>
      </c>
      <c r="K80" s="91" t="s">
        <v>2135</v>
      </c>
      <c r="L80" s="101" t="s">
        <v>2139</v>
      </c>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5"/>
      <c r="GU80" s="5"/>
      <c r="GV80" s="5"/>
      <c r="GW80" s="5"/>
    </row>
    <row r="81" spans="1:205" s="6" customFormat="1" ht="28.5" customHeight="1">
      <c r="A81" s="40">
        <v>59</v>
      </c>
      <c r="B81" s="114" t="s">
        <v>2140</v>
      </c>
      <c r="C81" s="114" t="s">
        <v>2141</v>
      </c>
      <c r="D81" s="48" t="s">
        <v>1358</v>
      </c>
      <c r="E81" s="91" t="s">
        <v>695</v>
      </c>
      <c r="F81" s="49">
        <v>15000</v>
      </c>
      <c r="G81" s="49">
        <v>1000</v>
      </c>
      <c r="H81" s="48">
        <v>2019</v>
      </c>
      <c r="I81" s="48">
        <v>2020</v>
      </c>
      <c r="J81" s="138" t="s">
        <v>2138</v>
      </c>
      <c r="K81" s="91" t="s">
        <v>2135</v>
      </c>
      <c r="L81" s="101" t="s">
        <v>737</v>
      </c>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5"/>
      <c r="GU81" s="5"/>
      <c r="GV81" s="5"/>
      <c r="GW81" s="5"/>
    </row>
    <row r="82" spans="1:205" s="6" customFormat="1" ht="31.5" customHeight="1">
      <c r="A82" s="40">
        <v>60</v>
      </c>
      <c r="B82" s="50" t="s">
        <v>2142</v>
      </c>
      <c r="C82" s="50" t="s">
        <v>2143</v>
      </c>
      <c r="D82" s="48" t="s">
        <v>1358</v>
      </c>
      <c r="E82" s="91" t="s">
        <v>695</v>
      </c>
      <c r="F82" s="51">
        <v>23000</v>
      </c>
      <c r="G82" s="51">
        <v>2000</v>
      </c>
      <c r="H82" s="48">
        <v>2019</v>
      </c>
      <c r="I82" s="48">
        <v>2020</v>
      </c>
      <c r="J82" s="138" t="s">
        <v>2138</v>
      </c>
      <c r="K82" s="91" t="s">
        <v>2135</v>
      </c>
      <c r="L82" s="101" t="s">
        <v>737</v>
      </c>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5"/>
      <c r="GU82" s="5"/>
      <c r="GV82" s="5"/>
      <c r="GW82" s="5"/>
    </row>
    <row r="83" spans="1:201" s="11" customFormat="1" ht="48.75" customHeight="1">
      <c r="A83" s="40">
        <v>61</v>
      </c>
      <c r="B83" s="50" t="s">
        <v>2144</v>
      </c>
      <c r="C83" s="50" t="s">
        <v>2145</v>
      </c>
      <c r="D83" s="48" t="s">
        <v>1358</v>
      </c>
      <c r="E83" s="48" t="s">
        <v>1678</v>
      </c>
      <c r="F83" s="48">
        <v>15142</v>
      </c>
      <c r="G83" s="48">
        <v>5000</v>
      </c>
      <c r="H83" s="48">
        <v>2019</v>
      </c>
      <c r="I83" s="48">
        <v>2020</v>
      </c>
      <c r="J83" s="100" t="s">
        <v>2146</v>
      </c>
      <c r="K83" s="101" t="s">
        <v>1551</v>
      </c>
      <c r="L83" s="101" t="s">
        <v>737</v>
      </c>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row>
    <row r="84" spans="1:200" s="11" customFormat="1" ht="39" customHeight="1">
      <c r="A84" s="40">
        <v>62</v>
      </c>
      <c r="B84" s="50" t="s">
        <v>2147</v>
      </c>
      <c r="C84" s="50" t="s">
        <v>2148</v>
      </c>
      <c r="D84" s="48" t="s">
        <v>1162</v>
      </c>
      <c r="E84" s="48" t="s">
        <v>626</v>
      </c>
      <c r="F84" s="48">
        <v>45971</v>
      </c>
      <c r="G84" s="48">
        <v>30000</v>
      </c>
      <c r="H84" s="48">
        <v>2019</v>
      </c>
      <c r="I84" s="48">
        <v>2021</v>
      </c>
      <c r="J84" s="100" t="s">
        <v>2149</v>
      </c>
      <c r="K84" s="101" t="s">
        <v>2150</v>
      </c>
      <c r="L84" s="101" t="s">
        <v>737</v>
      </c>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row>
    <row r="85" spans="1:200" s="11" customFormat="1" ht="29.25" customHeight="1">
      <c r="A85" s="40">
        <v>63</v>
      </c>
      <c r="B85" s="50" t="s">
        <v>2151</v>
      </c>
      <c r="C85" s="50" t="s">
        <v>2152</v>
      </c>
      <c r="D85" s="48" t="s">
        <v>1162</v>
      </c>
      <c r="E85" s="48" t="s">
        <v>626</v>
      </c>
      <c r="F85" s="48">
        <v>150000</v>
      </c>
      <c r="G85" s="48"/>
      <c r="H85" s="48">
        <v>2019</v>
      </c>
      <c r="I85" s="48">
        <v>2021</v>
      </c>
      <c r="J85" s="100" t="s">
        <v>1964</v>
      </c>
      <c r="K85" s="101" t="s">
        <v>1900</v>
      </c>
      <c r="L85" s="101" t="s">
        <v>737</v>
      </c>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row>
    <row r="86" spans="1:12" ht="24.75" customHeight="1">
      <c r="A86" s="40" t="s">
        <v>2153</v>
      </c>
      <c r="B86" s="41"/>
      <c r="C86" s="109">
        <v>2</v>
      </c>
      <c r="D86" s="31"/>
      <c r="E86" s="31"/>
      <c r="F86" s="31">
        <f>SUM(F87:F88)</f>
        <v>45500</v>
      </c>
      <c r="G86" s="31">
        <f>SUM(G87:G88)</f>
        <v>1500</v>
      </c>
      <c r="H86" s="31"/>
      <c r="I86" s="31"/>
      <c r="J86" s="106"/>
      <c r="K86" s="107"/>
      <c r="L86" s="107"/>
    </row>
    <row r="87" spans="1:201" s="11" customFormat="1" ht="44.25" customHeight="1">
      <c r="A87" s="71">
        <v>64</v>
      </c>
      <c r="B87" s="41" t="s">
        <v>2154</v>
      </c>
      <c r="C87" s="41" t="s">
        <v>2155</v>
      </c>
      <c r="D87" s="48" t="s">
        <v>2156</v>
      </c>
      <c r="E87" s="40" t="s">
        <v>2157</v>
      </c>
      <c r="F87" s="48">
        <v>23000</v>
      </c>
      <c r="G87" s="48">
        <v>500</v>
      </c>
      <c r="H87" s="48">
        <v>2019</v>
      </c>
      <c r="I87" s="48">
        <v>2021</v>
      </c>
      <c r="J87" s="139" t="s">
        <v>2158</v>
      </c>
      <c r="K87" s="48" t="s">
        <v>2159</v>
      </c>
      <c r="L87" s="48" t="s">
        <v>679</v>
      </c>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row>
    <row r="88" spans="1:205" s="14" customFormat="1" ht="33" customHeight="1">
      <c r="A88" s="40">
        <v>65</v>
      </c>
      <c r="B88" s="50" t="s">
        <v>2160</v>
      </c>
      <c r="C88" s="50" t="s">
        <v>2161</v>
      </c>
      <c r="D88" s="48" t="s">
        <v>1495</v>
      </c>
      <c r="E88" s="48" t="s">
        <v>603</v>
      </c>
      <c r="F88" s="43">
        <v>22500</v>
      </c>
      <c r="G88" s="43">
        <v>1000</v>
      </c>
      <c r="H88" s="43">
        <v>2019</v>
      </c>
      <c r="I88" s="43">
        <v>2022</v>
      </c>
      <c r="J88" s="89" t="s">
        <v>2162</v>
      </c>
      <c r="K88" s="48" t="s">
        <v>2163</v>
      </c>
      <c r="L88" s="48" t="s">
        <v>679</v>
      </c>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11"/>
      <c r="GU88" s="11"/>
      <c r="GV88" s="11"/>
      <c r="GW88" s="11"/>
    </row>
    <row r="89" spans="1:201" s="15" customFormat="1" ht="24.75" customHeight="1">
      <c r="A89" s="38" t="s">
        <v>834</v>
      </c>
      <c r="B89" s="39"/>
      <c r="C89" s="115">
        <v>35</v>
      </c>
      <c r="D89" s="34"/>
      <c r="E89" s="34"/>
      <c r="F89" s="116">
        <f>SUM(F90,F105,F132,F138)</f>
        <v>10561649</v>
      </c>
      <c r="G89" s="117">
        <f>SUM(G90,G105,G132,G138)</f>
        <v>9500</v>
      </c>
      <c r="H89" s="34"/>
      <c r="I89" s="34"/>
      <c r="J89" s="140"/>
      <c r="K89" s="141"/>
      <c r="L89" s="14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c r="FK89" s="81"/>
      <c r="FL89" s="81"/>
      <c r="FM89" s="81"/>
      <c r="FN89" s="81"/>
      <c r="FO89" s="81"/>
      <c r="FP89" s="81"/>
      <c r="FQ89" s="81"/>
      <c r="FR89" s="81"/>
      <c r="FS89" s="81"/>
      <c r="FT89" s="81"/>
      <c r="FU89" s="81"/>
      <c r="FV89" s="81"/>
      <c r="FW89" s="81"/>
      <c r="FX89" s="81"/>
      <c r="FY89" s="81"/>
      <c r="FZ89" s="81"/>
      <c r="GA89" s="81"/>
      <c r="GB89" s="81"/>
      <c r="GC89" s="81"/>
      <c r="GD89" s="81"/>
      <c r="GE89" s="81"/>
      <c r="GF89" s="81"/>
      <c r="GG89" s="81"/>
      <c r="GH89" s="81"/>
      <c r="GI89" s="81"/>
      <c r="GJ89" s="81"/>
      <c r="GK89" s="81"/>
      <c r="GL89" s="81"/>
      <c r="GM89" s="81"/>
      <c r="GN89" s="81"/>
      <c r="GO89" s="81"/>
      <c r="GP89" s="81"/>
      <c r="GQ89" s="81"/>
      <c r="GR89" s="81"/>
      <c r="GS89" s="81"/>
    </row>
    <row r="90" spans="1:12" ht="24.75" customHeight="1">
      <c r="A90" s="40" t="s">
        <v>835</v>
      </c>
      <c r="B90" s="41"/>
      <c r="C90" s="109">
        <v>11</v>
      </c>
      <c r="D90" s="31"/>
      <c r="E90" s="31"/>
      <c r="F90" s="110">
        <f>SUM(F91,F98,F102)</f>
        <v>7499000</v>
      </c>
      <c r="G90" s="110">
        <f>SUM(G91,G98,G102)</f>
        <v>1000</v>
      </c>
      <c r="H90" s="31"/>
      <c r="I90" s="31"/>
      <c r="J90" s="106"/>
      <c r="K90" s="107"/>
      <c r="L90" s="107"/>
    </row>
    <row r="91" spans="1:12" ht="24.75" customHeight="1">
      <c r="A91" s="40" t="s">
        <v>836</v>
      </c>
      <c r="B91" s="41"/>
      <c r="C91" s="109">
        <v>6</v>
      </c>
      <c r="D91" s="31"/>
      <c r="E91" s="31"/>
      <c r="F91" s="110">
        <f>SUM(F92:F97)</f>
        <v>3528000</v>
      </c>
      <c r="G91" s="110">
        <f>SUM(G92:G97)</f>
        <v>0</v>
      </c>
      <c r="H91" s="31"/>
      <c r="I91" s="31"/>
      <c r="J91" s="106"/>
      <c r="K91" s="107"/>
      <c r="L91" s="107"/>
    </row>
    <row r="92" spans="1:12" s="11" customFormat="1" ht="30" customHeight="1">
      <c r="A92" s="118" t="s">
        <v>366</v>
      </c>
      <c r="B92" s="119" t="s">
        <v>2164</v>
      </c>
      <c r="C92" s="119" t="s">
        <v>2165</v>
      </c>
      <c r="D92" s="52" t="s">
        <v>1534</v>
      </c>
      <c r="E92" s="48" t="s">
        <v>2166</v>
      </c>
      <c r="F92" s="120">
        <v>1800000</v>
      </c>
      <c r="G92" s="121"/>
      <c r="H92" s="48">
        <v>2020</v>
      </c>
      <c r="I92" s="48">
        <v>2023</v>
      </c>
      <c r="J92" s="142" t="s">
        <v>2167</v>
      </c>
      <c r="K92" s="97" t="s">
        <v>2168</v>
      </c>
      <c r="L92" s="97" t="s">
        <v>623</v>
      </c>
    </row>
    <row r="93" spans="1:12" s="16" customFormat="1" ht="34.5" customHeight="1">
      <c r="A93" s="118" t="s">
        <v>368</v>
      </c>
      <c r="B93" s="122" t="s">
        <v>2169</v>
      </c>
      <c r="C93" s="122" t="s">
        <v>2170</v>
      </c>
      <c r="D93" s="52" t="s">
        <v>1495</v>
      </c>
      <c r="E93" s="91" t="s">
        <v>893</v>
      </c>
      <c r="F93" s="120">
        <v>20000</v>
      </c>
      <c r="G93" s="123"/>
      <c r="H93" s="71">
        <v>2019</v>
      </c>
      <c r="I93" s="48">
        <v>2022</v>
      </c>
      <c r="J93" s="143" t="s">
        <v>2116</v>
      </c>
      <c r="K93" s="48" t="s">
        <v>2171</v>
      </c>
      <c r="L93" s="97" t="s">
        <v>623</v>
      </c>
    </row>
    <row r="94" spans="1:12" s="11" customFormat="1" ht="37.5" customHeight="1">
      <c r="A94" s="118" t="s">
        <v>890</v>
      </c>
      <c r="B94" s="124" t="s">
        <v>2172</v>
      </c>
      <c r="C94" s="122" t="s">
        <v>2173</v>
      </c>
      <c r="D94" s="52" t="s">
        <v>1534</v>
      </c>
      <c r="E94" s="48" t="s">
        <v>2174</v>
      </c>
      <c r="F94" s="91">
        <v>300000</v>
      </c>
      <c r="G94" s="63"/>
      <c r="H94" s="71">
        <v>2019</v>
      </c>
      <c r="I94" s="48">
        <v>2025</v>
      </c>
      <c r="J94" s="142" t="s">
        <v>2175</v>
      </c>
      <c r="K94" s="144" t="s">
        <v>2176</v>
      </c>
      <c r="L94" s="97" t="s">
        <v>623</v>
      </c>
    </row>
    <row r="95" spans="1:12" s="16" customFormat="1" ht="33" customHeight="1">
      <c r="A95" s="118" t="s">
        <v>2177</v>
      </c>
      <c r="B95" s="125" t="s">
        <v>2178</v>
      </c>
      <c r="C95" s="125" t="s">
        <v>2179</v>
      </c>
      <c r="D95" s="52" t="s">
        <v>1534</v>
      </c>
      <c r="E95" s="63" t="s">
        <v>975</v>
      </c>
      <c r="F95" s="120">
        <v>58000</v>
      </c>
      <c r="G95" s="63"/>
      <c r="H95" s="71">
        <v>2019</v>
      </c>
      <c r="I95" s="48">
        <v>2025</v>
      </c>
      <c r="J95" s="145" t="s">
        <v>2180</v>
      </c>
      <c r="K95" s="97" t="s">
        <v>2181</v>
      </c>
      <c r="L95" s="97" t="s">
        <v>623</v>
      </c>
    </row>
    <row r="96" spans="1:200" s="11" customFormat="1" ht="45" customHeight="1">
      <c r="A96" s="118" t="s">
        <v>899</v>
      </c>
      <c r="B96" s="50" t="s">
        <v>2182</v>
      </c>
      <c r="C96" s="50" t="s">
        <v>2183</v>
      </c>
      <c r="D96" s="48" t="s">
        <v>1358</v>
      </c>
      <c r="E96" s="48" t="s">
        <v>626</v>
      </c>
      <c r="F96" s="126">
        <v>1200000</v>
      </c>
      <c r="G96" s="127"/>
      <c r="H96" s="71">
        <v>2019</v>
      </c>
      <c r="I96" s="71">
        <v>2020</v>
      </c>
      <c r="J96" s="89" t="s">
        <v>2184</v>
      </c>
      <c r="K96" s="48" t="s">
        <v>2185</v>
      </c>
      <c r="L96" s="97" t="s">
        <v>623</v>
      </c>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row>
    <row r="97" spans="1:200" s="11" customFormat="1" ht="45" customHeight="1">
      <c r="A97" s="118" t="s">
        <v>370</v>
      </c>
      <c r="B97" s="45" t="s">
        <v>2186</v>
      </c>
      <c r="C97" s="50" t="s">
        <v>2187</v>
      </c>
      <c r="D97" s="43" t="s">
        <v>1358</v>
      </c>
      <c r="E97" s="128" t="s">
        <v>2188</v>
      </c>
      <c r="F97" s="126">
        <v>150000</v>
      </c>
      <c r="G97" s="48"/>
      <c r="H97" s="71">
        <v>2019</v>
      </c>
      <c r="I97" s="71">
        <v>2020</v>
      </c>
      <c r="J97" s="146" t="s">
        <v>2189</v>
      </c>
      <c r="K97" s="48" t="s">
        <v>2190</v>
      </c>
      <c r="L97" s="97" t="s">
        <v>623</v>
      </c>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row>
    <row r="98" spans="1:12" ht="24.75" customHeight="1">
      <c r="A98" s="40" t="s">
        <v>845</v>
      </c>
      <c r="B98" s="41"/>
      <c r="C98" s="109">
        <v>3</v>
      </c>
      <c r="D98" s="31"/>
      <c r="E98" s="31"/>
      <c r="F98" s="31">
        <f>SUM(F99:F101)</f>
        <v>3260000</v>
      </c>
      <c r="G98" s="31">
        <f>SUM(G99:G101)</f>
        <v>0</v>
      </c>
      <c r="H98" s="31"/>
      <c r="I98" s="31"/>
      <c r="J98" s="106"/>
      <c r="K98" s="107"/>
      <c r="L98" s="107"/>
    </row>
    <row r="99" spans="1:200" s="11" customFormat="1" ht="24.75" customHeight="1">
      <c r="A99" s="40">
        <v>72</v>
      </c>
      <c r="B99" s="50" t="s">
        <v>2191</v>
      </c>
      <c r="C99" s="50" t="s">
        <v>2192</v>
      </c>
      <c r="D99" s="48" t="s">
        <v>1358</v>
      </c>
      <c r="E99" s="48" t="s">
        <v>626</v>
      </c>
      <c r="F99" s="48">
        <v>2690000</v>
      </c>
      <c r="G99" s="48"/>
      <c r="H99" s="48">
        <v>2019</v>
      </c>
      <c r="I99" s="48">
        <v>2020</v>
      </c>
      <c r="J99" s="147" t="s">
        <v>1964</v>
      </c>
      <c r="K99" s="48" t="s">
        <v>2185</v>
      </c>
      <c r="L99" s="97" t="s">
        <v>623</v>
      </c>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row>
    <row r="100" spans="1:200" s="11" customFormat="1" ht="30" customHeight="1">
      <c r="A100" s="40">
        <v>73</v>
      </c>
      <c r="B100" s="50" t="s">
        <v>2193</v>
      </c>
      <c r="C100" s="50" t="s">
        <v>2194</v>
      </c>
      <c r="D100" s="43" t="s">
        <v>1974</v>
      </c>
      <c r="E100" s="48" t="s">
        <v>626</v>
      </c>
      <c r="F100" s="62">
        <v>550000</v>
      </c>
      <c r="G100" s="48"/>
      <c r="H100" s="48">
        <v>2020</v>
      </c>
      <c r="I100" s="48">
        <v>2025</v>
      </c>
      <c r="J100" s="146" t="s">
        <v>2195</v>
      </c>
      <c r="K100" s="48" t="s">
        <v>2185</v>
      </c>
      <c r="L100" s="97" t="s">
        <v>623</v>
      </c>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row>
    <row r="101" spans="1:200" s="11" customFormat="1" ht="28.5" customHeight="1">
      <c r="A101" s="40">
        <v>74</v>
      </c>
      <c r="B101" s="125" t="s">
        <v>2196</v>
      </c>
      <c r="C101" s="125" t="s">
        <v>2197</v>
      </c>
      <c r="D101" s="48" t="s">
        <v>1929</v>
      </c>
      <c r="E101" s="48" t="s">
        <v>2198</v>
      </c>
      <c r="F101" s="62">
        <v>20000</v>
      </c>
      <c r="G101" s="48"/>
      <c r="H101" s="48">
        <v>2020</v>
      </c>
      <c r="I101" s="48">
        <v>2021</v>
      </c>
      <c r="J101" s="89" t="s">
        <v>2199</v>
      </c>
      <c r="K101" s="48" t="s">
        <v>2200</v>
      </c>
      <c r="L101" s="97" t="s">
        <v>623</v>
      </c>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row>
    <row r="102" spans="1:12" ht="24.75" customHeight="1">
      <c r="A102" s="40" t="s">
        <v>849</v>
      </c>
      <c r="B102" s="41"/>
      <c r="C102" s="109">
        <v>2</v>
      </c>
      <c r="D102" s="31"/>
      <c r="E102" s="31"/>
      <c r="F102" s="31">
        <f>SUM(F103:F104)</f>
        <v>711000</v>
      </c>
      <c r="G102" s="31">
        <f>SUM(G103:G104)</f>
        <v>1000</v>
      </c>
      <c r="H102" s="31"/>
      <c r="I102" s="31"/>
      <c r="J102" s="106"/>
      <c r="K102" s="107"/>
      <c r="L102" s="107"/>
    </row>
    <row r="103" spans="1:205" s="17" customFormat="1" ht="33.75" customHeight="1">
      <c r="A103" s="40">
        <v>75</v>
      </c>
      <c r="B103" s="50" t="s">
        <v>2201</v>
      </c>
      <c r="C103" s="58" t="s">
        <v>2202</v>
      </c>
      <c r="D103" s="48" t="s">
        <v>1495</v>
      </c>
      <c r="E103" s="48" t="s">
        <v>2203</v>
      </c>
      <c r="F103" s="51">
        <v>11000</v>
      </c>
      <c r="G103" s="51">
        <v>1000</v>
      </c>
      <c r="H103" s="71">
        <v>2019</v>
      </c>
      <c r="I103" s="71">
        <v>2022</v>
      </c>
      <c r="J103" s="148" t="s">
        <v>2204</v>
      </c>
      <c r="K103" s="52" t="s">
        <v>2205</v>
      </c>
      <c r="L103" s="91" t="s">
        <v>1979</v>
      </c>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row>
    <row r="104" spans="1:205" s="7" customFormat="1" ht="30" customHeight="1">
      <c r="A104" s="48">
        <v>76</v>
      </c>
      <c r="B104" s="50" t="s">
        <v>2206</v>
      </c>
      <c r="C104" s="50" t="s">
        <v>2207</v>
      </c>
      <c r="D104" s="48" t="s">
        <v>1358</v>
      </c>
      <c r="E104" s="48" t="s">
        <v>614</v>
      </c>
      <c r="F104" s="48">
        <v>700000</v>
      </c>
      <c r="G104" s="48"/>
      <c r="H104" s="71">
        <v>2019</v>
      </c>
      <c r="I104" s="48">
        <v>2020</v>
      </c>
      <c r="J104" s="100" t="s">
        <v>2208</v>
      </c>
      <c r="K104" s="101" t="s">
        <v>2209</v>
      </c>
      <c r="L104" s="101" t="s">
        <v>1979</v>
      </c>
      <c r="GT104" s="11"/>
      <c r="GU104" s="11"/>
      <c r="GV104" s="11"/>
      <c r="GW104" s="11"/>
    </row>
    <row r="105" spans="1:12" ht="24.75" customHeight="1">
      <c r="A105" s="40" t="s">
        <v>888</v>
      </c>
      <c r="B105" s="41"/>
      <c r="C105" s="109">
        <v>19</v>
      </c>
      <c r="D105" s="31"/>
      <c r="E105" s="31"/>
      <c r="F105" s="117">
        <f>SUM(F106,F111,F113,F115,F122,F130)</f>
        <v>1692818</v>
      </c>
      <c r="G105" s="117">
        <f>SUM(G106,G111,G113,G115,G122,G130)</f>
        <v>7000</v>
      </c>
      <c r="H105" s="31"/>
      <c r="I105" s="31"/>
      <c r="J105" s="106"/>
      <c r="K105" s="107"/>
      <c r="L105" s="107"/>
    </row>
    <row r="106" spans="1:12" ht="24.75" customHeight="1">
      <c r="A106" s="40" t="s">
        <v>889</v>
      </c>
      <c r="B106" s="41"/>
      <c r="C106" s="109">
        <v>4</v>
      </c>
      <c r="D106" s="31"/>
      <c r="E106" s="31"/>
      <c r="F106" s="117">
        <f>SUM(F107:F110)</f>
        <v>498000</v>
      </c>
      <c r="G106" s="31">
        <f>SUM(G107:G109)</f>
        <v>0</v>
      </c>
      <c r="H106" s="31"/>
      <c r="I106" s="31"/>
      <c r="J106" s="106"/>
      <c r="K106" s="107"/>
      <c r="L106" s="107"/>
    </row>
    <row r="107" spans="1:205" s="7" customFormat="1" ht="51" customHeight="1">
      <c r="A107" s="40">
        <v>77</v>
      </c>
      <c r="B107" s="125" t="s">
        <v>2210</v>
      </c>
      <c r="C107" s="125" t="s">
        <v>2211</v>
      </c>
      <c r="D107" s="48" t="s">
        <v>1529</v>
      </c>
      <c r="E107" s="63" t="s">
        <v>2212</v>
      </c>
      <c r="F107" s="129">
        <v>200000</v>
      </c>
      <c r="G107" s="48"/>
      <c r="H107" s="48">
        <v>2020</v>
      </c>
      <c r="I107" s="48">
        <v>2022</v>
      </c>
      <c r="J107" s="145" t="s">
        <v>2213</v>
      </c>
      <c r="K107" s="63" t="s">
        <v>2214</v>
      </c>
      <c r="L107" s="48" t="s">
        <v>898</v>
      </c>
      <c r="GT107" s="11"/>
      <c r="GU107" s="11"/>
      <c r="GV107" s="11"/>
      <c r="GW107" s="11"/>
    </row>
    <row r="108" spans="1:201" s="11" customFormat="1" ht="39" customHeight="1">
      <c r="A108" s="40">
        <v>78</v>
      </c>
      <c r="B108" s="50" t="s">
        <v>2215</v>
      </c>
      <c r="C108" s="50" t="s">
        <v>2216</v>
      </c>
      <c r="D108" s="48" t="s">
        <v>1495</v>
      </c>
      <c r="E108" s="48" t="s">
        <v>720</v>
      </c>
      <c r="F108" s="48">
        <v>50000</v>
      </c>
      <c r="G108" s="48"/>
      <c r="H108" s="101">
        <v>2019</v>
      </c>
      <c r="I108" s="101" t="s">
        <v>1967</v>
      </c>
      <c r="J108" s="100" t="s">
        <v>2217</v>
      </c>
      <c r="K108" s="101" t="s">
        <v>897</v>
      </c>
      <c r="L108" s="48" t="s">
        <v>898</v>
      </c>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row>
    <row r="109" spans="1:205" s="18" customFormat="1" ht="51" customHeight="1">
      <c r="A109" s="40">
        <v>79</v>
      </c>
      <c r="B109" s="50" t="s">
        <v>2218</v>
      </c>
      <c r="C109" s="50" t="s">
        <v>2219</v>
      </c>
      <c r="D109" s="48" t="s">
        <v>1162</v>
      </c>
      <c r="E109" s="61" t="s">
        <v>695</v>
      </c>
      <c r="F109" s="62">
        <v>168000</v>
      </c>
      <c r="G109" s="62"/>
      <c r="H109" s="48">
        <v>2019</v>
      </c>
      <c r="I109" s="48">
        <v>2021</v>
      </c>
      <c r="J109" s="89" t="s">
        <v>2220</v>
      </c>
      <c r="K109" s="48" t="s">
        <v>907</v>
      </c>
      <c r="L109" s="48" t="s">
        <v>898</v>
      </c>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c r="DP109" s="95"/>
      <c r="DQ109" s="95"/>
      <c r="DR109" s="95"/>
      <c r="DS109" s="95"/>
      <c r="DT109" s="95"/>
      <c r="DU109" s="95"/>
      <c r="DV109" s="95"/>
      <c r="DW109" s="95"/>
      <c r="DX109" s="95"/>
      <c r="DY109" s="95"/>
      <c r="DZ109" s="95"/>
      <c r="EA109" s="95"/>
      <c r="EB109" s="95"/>
      <c r="EC109" s="95"/>
      <c r="ED109" s="95"/>
      <c r="EE109" s="95"/>
      <c r="EF109" s="95"/>
      <c r="EG109" s="95"/>
      <c r="EH109" s="95"/>
      <c r="EI109" s="95"/>
      <c r="EJ109" s="95"/>
      <c r="EK109" s="95"/>
      <c r="EL109" s="95"/>
      <c r="EM109" s="95"/>
      <c r="EN109" s="95"/>
      <c r="EO109" s="95"/>
      <c r="EP109" s="95"/>
      <c r="EQ109" s="95"/>
      <c r="ER109" s="95"/>
      <c r="ES109" s="95"/>
      <c r="ET109" s="95"/>
      <c r="EU109" s="95"/>
      <c r="EV109" s="95"/>
      <c r="EW109" s="95"/>
      <c r="EX109" s="95"/>
      <c r="EY109" s="95"/>
      <c r="EZ109" s="95"/>
      <c r="FA109" s="95"/>
      <c r="FB109" s="95"/>
      <c r="FC109" s="95"/>
      <c r="FD109" s="95"/>
      <c r="FE109" s="95"/>
      <c r="FF109" s="95"/>
      <c r="FG109" s="95"/>
      <c r="FH109" s="95"/>
      <c r="FI109" s="95"/>
      <c r="FJ109" s="95"/>
      <c r="FK109" s="95"/>
      <c r="FL109" s="95"/>
      <c r="FM109" s="95"/>
      <c r="FN109" s="95"/>
      <c r="FO109" s="95"/>
      <c r="FP109" s="95"/>
      <c r="FQ109" s="95"/>
      <c r="FR109" s="95"/>
      <c r="FS109" s="95"/>
      <c r="FT109" s="95"/>
      <c r="FU109" s="95"/>
      <c r="FV109" s="95"/>
      <c r="FW109" s="95"/>
      <c r="FX109" s="95"/>
      <c r="FY109" s="95"/>
      <c r="FZ109" s="95"/>
      <c r="GA109" s="95"/>
      <c r="GB109" s="95"/>
      <c r="GC109" s="95"/>
      <c r="GD109" s="95"/>
      <c r="GE109" s="95"/>
      <c r="GF109" s="95"/>
      <c r="GG109" s="95"/>
      <c r="GH109" s="95"/>
      <c r="GI109" s="95"/>
      <c r="GJ109" s="95"/>
      <c r="GK109" s="95"/>
      <c r="GL109" s="95"/>
      <c r="GM109" s="95"/>
      <c r="GN109" s="95"/>
      <c r="GO109" s="95"/>
      <c r="GP109" s="95"/>
      <c r="GQ109" s="95"/>
      <c r="GR109" s="95"/>
      <c r="GS109" s="95"/>
      <c r="GT109" s="95"/>
      <c r="GU109" s="95"/>
      <c r="GV109" s="95"/>
      <c r="GW109" s="95"/>
    </row>
    <row r="110" spans="1:205" s="5" customFormat="1" ht="32.25" customHeight="1">
      <c r="A110" s="40">
        <v>80</v>
      </c>
      <c r="B110" s="50" t="s">
        <v>2221</v>
      </c>
      <c r="C110" s="50" t="s">
        <v>2222</v>
      </c>
      <c r="D110" s="48" t="s">
        <v>1162</v>
      </c>
      <c r="E110" s="48" t="s">
        <v>626</v>
      </c>
      <c r="F110" s="48">
        <v>80000</v>
      </c>
      <c r="G110" s="48"/>
      <c r="H110" s="48">
        <v>2019</v>
      </c>
      <c r="I110" s="48">
        <v>2021</v>
      </c>
      <c r="J110" s="100" t="s">
        <v>2223</v>
      </c>
      <c r="K110" s="101" t="s">
        <v>2224</v>
      </c>
      <c r="L110" s="97" t="s">
        <v>898</v>
      </c>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152"/>
      <c r="GT110" s="152"/>
      <c r="GU110" s="152"/>
      <c r="GV110" s="152"/>
      <c r="GW110" s="152"/>
    </row>
    <row r="111" spans="1:12" ht="24.75" customHeight="1">
      <c r="A111" s="40" t="s">
        <v>921</v>
      </c>
      <c r="B111" s="41"/>
      <c r="C111" s="109">
        <v>1</v>
      </c>
      <c r="D111" s="31"/>
      <c r="E111" s="31"/>
      <c r="F111" s="31">
        <f>SUM(F112)</f>
        <v>80000</v>
      </c>
      <c r="G111" s="31">
        <f>SUM(G112)</f>
        <v>0</v>
      </c>
      <c r="H111" s="31"/>
      <c r="I111" s="31"/>
      <c r="J111" s="106"/>
      <c r="K111" s="107"/>
      <c r="L111" s="107"/>
    </row>
    <row r="112" spans="1:201" s="11" customFormat="1" ht="29.25" customHeight="1">
      <c r="A112" s="40">
        <v>81</v>
      </c>
      <c r="B112" s="130" t="s">
        <v>2225</v>
      </c>
      <c r="C112" s="50" t="s">
        <v>2226</v>
      </c>
      <c r="D112" s="48" t="s">
        <v>1162</v>
      </c>
      <c r="E112" s="48" t="s">
        <v>1718</v>
      </c>
      <c r="F112" s="126">
        <v>80000</v>
      </c>
      <c r="G112" s="48"/>
      <c r="H112" s="48">
        <v>2019</v>
      </c>
      <c r="I112" s="48">
        <v>2021</v>
      </c>
      <c r="J112" s="100" t="s">
        <v>2227</v>
      </c>
      <c r="K112" s="48" t="s">
        <v>2185</v>
      </c>
      <c r="L112" s="97" t="s">
        <v>623</v>
      </c>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row>
    <row r="113" spans="1:12" ht="24.75" customHeight="1">
      <c r="A113" s="40" t="s">
        <v>1355</v>
      </c>
      <c r="B113" s="41"/>
      <c r="C113" s="109">
        <v>1</v>
      </c>
      <c r="D113" s="31"/>
      <c r="E113" s="31"/>
      <c r="F113" s="31">
        <f>SUM(F114:F114)</f>
        <v>25000</v>
      </c>
      <c r="G113" s="31">
        <f>SUM(G114:G114)</f>
        <v>1000</v>
      </c>
      <c r="H113" s="31"/>
      <c r="I113" s="31"/>
      <c r="J113" s="106"/>
      <c r="K113" s="107"/>
      <c r="L113" s="107"/>
    </row>
    <row r="114" spans="1:201" s="11" customFormat="1" ht="25.5" customHeight="1">
      <c r="A114" s="40">
        <v>82</v>
      </c>
      <c r="B114" s="50" t="s">
        <v>2228</v>
      </c>
      <c r="C114" s="50" t="s">
        <v>2229</v>
      </c>
      <c r="D114" s="52" t="s">
        <v>1529</v>
      </c>
      <c r="E114" s="48" t="s">
        <v>2230</v>
      </c>
      <c r="F114" s="62">
        <v>25000</v>
      </c>
      <c r="G114" s="48">
        <v>1000</v>
      </c>
      <c r="H114" s="48">
        <v>2020</v>
      </c>
      <c r="I114" s="48">
        <v>2022</v>
      </c>
      <c r="J114" s="100" t="s">
        <v>2231</v>
      </c>
      <c r="K114" s="101" t="s">
        <v>1559</v>
      </c>
      <c r="L114" s="97" t="s">
        <v>623</v>
      </c>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row>
    <row r="115" spans="1:12" s="11" customFormat="1" ht="28.5" customHeight="1">
      <c r="A115" s="40" t="s">
        <v>1361</v>
      </c>
      <c r="B115" s="41"/>
      <c r="C115" s="131">
        <v>6</v>
      </c>
      <c r="D115" s="52"/>
      <c r="E115" s="132"/>
      <c r="F115" s="31">
        <f>SUM(F116:F121)</f>
        <v>163118</v>
      </c>
      <c r="G115" s="31">
        <f>SUM(G116:G121)</f>
        <v>1000</v>
      </c>
      <c r="H115" s="133"/>
      <c r="I115" s="133"/>
      <c r="J115" s="90"/>
      <c r="K115" s="149"/>
      <c r="L115" s="149"/>
    </row>
    <row r="116" spans="1:201" s="11" customFormat="1" ht="24.75" customHeight="1">
      <c r="A116" s="40">
        <v>83</v>
      </c>
      <c r="B116" s="50" t="s">
        <v>2232</v>
      </c>
      <c r="C116" s="50" t="s">
        <v>2233</v>
      </c>
      <c r="D116" s="52" t="s">
        <v>2234</v>
      </c>
      <c r="E116" s="101" t="s">
        <v>2235</v>
      </c>
      <c r="F116" s="101">
        <v>10000</v>
      </c>
      <c r="G116" s="134">
        <v>1000</v>
      </c>
      <c r="H116" s="48">
        <v>2020</v>
      </c>
      <c r="I116" s="134">
        <v>2020</v>
      </c>
      <c r="J116" s="100" t="s">
        <v>1739</v>
      </c>
      <c r="K116" s="101" t="s">
        <v>2236</v>
      </c>
      <c r="L116" s="97" t="s">
        <v>623</v>
      </c>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row>
    <row r="117" spans="1:12" s="19" customFormat="1" ht="36.75" customHeight="1">
      <c r="A117" s="40">
        <v>84</v>
      </c>
      <c r="B117" s="50" t="s">
        <v>2237</v>
      </c>
      <c r="C117" s="50" t="s">
        <v>2238</v>
      </c>
      <c r="D117" s="52" t="s">
        <v>1529</v>
      </c>
      <c r="E117" s="91" t="s">
        <v>893</v>
      </c>
      <c r="F117" s="91">
        <v>39000</v>
      </c>
      <c r="G117" s="121"/>
      <c r="H117" s="48">
        <v>2020</v>
      </c>
      <c r="I117" s="71">
        <v>2022</v>
      </c>
      <c r="J117" s="143" t="s">
        <v>2116</v>
      </c>
      <c r="K117" s="97" t="s">
        <v>2239</v>
      </c>
      <c r="L117" s="97" t="s">
        <v>623</v>
      </c>
    </row>
    <row r="118" spans="1:12" s="11" customFormat="1" ht="44.25" customHeight="1">
      <c r="A118" s="40">
        <v>85</v>
      </c>
      <c r="B118" s="50" t="s">
        <v>2240</v>
      </c>
      <c r="C118" s="50" t="s">
        <v>2241</v>
      </c>
      <c r="D118" s="52" t="s">
        <v>1737</v>
      </c>
      <c r="E118" s="91" t="s">
        <v>893</v>
      </c>
      <c r="F118" s="120">
        <v>15000</v>
      </c>
      <c r="G118" s="71"/>
      <c r="H118" s="48">
        <v>2020</v>
      </c>
      <c r="I118" s="48">
        <v>2023</v>
      </c>
      <c r="J118" s="143" t="s">
        <v>2116</v>
      </c>
      <c r="K118" s="97" t="s">
        <v>2242</v>
      </c>
      <c r="L118" s="97" t="s">
        <v>623</v>
      </c>
    </row>
    <row r="119" spans="1:12" s="11" customFormat="1" ht="24.75" customHeight="1">
      <c r="A119" s="40">
        <v>86</v>
      </c>
      <c r="B119" s="122" t="s">
        <v>2243</v>
      </c>
      <c r="C119" s="122" t="s">
        <v>2244</v>
      </c>
      <c r="D119" s="52" t="s">
        <v>1929</v>
      </c>
      <c r="E119" s="91" t="s">
        <v>893</v>
      </c>
      <c r="F119" s="91">
        <v>10000</v>
      </c>
      <c r="G119" s="71"/>
      <c r="H119" s="48">
        <v>2020</v>
      </c>
      <c r="I119" s="48">
        <v>2021</v>
      </c>
      <c r="J119" s="142" t="s">
        <v>2167</v>
      </c>
      <c r="K119" s="97" t="s">
        <v>2245</v>
      </c>
      <c r="L119" s="97" t="s">
        <v>623</v>
      </c>
    </row>
    <row r="120" spans="1:201" s="11" customFormat="1" ht="75.75" customHeight="1">
      <c r="A120" s="40">
        <v>87</v>
      </c>
      <c r="B120" s="50" t="s">
        <v>2246</v>
      </c>
      <c r="C120" s="50" t="s">
        <v>2247</v>
      </c>
      <c r="D120" s="48" t="s">
        <v>1495</v>
      </c>
      <c r="E120" s="48" t="s">
        <v>2248</v>
      </c>
      <c r="F120" s="48">
        <v>25000</v>
      </c>
      <c r="G120" s="48">
        <v>0</v>
      </c>
      <c r="H120" s="101" t="s">
        <v>632</v>
      </c>
      <c r="I120" s="101" t="s">
        <v>1967</v>
      </c>
      <c r="J120" s="89" t="s">
        <v>1873</v>
      </c>
      <c r="K120" s="48" t="s">
        <v>2249</v>
      </c>
      <c r="L120" s="48" t="s">
        <v>966</v>
      </c>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row>
    <row r="121" spans="1:205" s="12" customFormat="1" ht="48.75" customHeight="1">
      <c r="A121" s="40">
        <v>88</v>
      </c>
      <c r="B121" s="50" t="s">
        <v>2250</v>
      </c>
      <c r="C121" s="50" t="s">
        <v>2251</v>
      </c>
      <c r="D121" s="48" t="s">
        <v>1929</v>
      </c>
      <c r="E121" s="48" t="s">
        <v>1359</v>
      </c>
      <c r="F121" s="48">
        <v>64118</v>
      </c>
      <c r="G121" s="127"/>
      <c r="H121" s="48">
        <v>2020</v>
      </c>
      <c r="I121" s="48">
        <v>2021</v>
      </c>
      <c r="J121" s="100" t="s">
        <v>2189</v>
      </c>
      <c r="K121" s="48" t="s">
        <v>1596</v>
      </c>
      <c r="L121" s="48" t="s">
        <v>679</v>
      </c>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11"/>
      <c r="GT121" s="11"/>
      <c r="GU121" s="11"/>
      <c r="GV121" s="11"/>
      <c r="GW121" s="11"/>
    </row>
    <row r="122" spans="1:12" ht="24.75" customHeight="1">
      <c r="A122" s="40" t="s">
        <v>967</v>
      </c>
      <c r="B122" s="41"/>
      <c r="C122" s="109">
        <v>6</v>
      </c>
      <c r="D122" s="31"/>
      <c r="E122" s="31"/>
      <c r="F122" s="31">
        <f>SUM(F123:F125)</f>
        <v>626700</v>
      </c>
      <c r="G122" s="31">
        <f>SUM(G123:G125)</f>
        <v>4500</v>
      </c>
      <c r="H122" s="31"/>
      <c r="I122" s="31"/>
      <c r="J122" s="106"/>
      <c r="K122" s="107"/>
      <c r="L122" s="107"/>
    </row>
    <row r="123" spans="1:201" s="20" customFormat="1" ht="56.25" customHeight="1">
      <c r="A123" s="135">
        <v>89</v>
      </c>
      <c r="B123" s="136" t="s">
        <v>2252</v>
      </c>
      <c r="C123" s="136" t="s">
        <v>2253</v>
      </c>
      <c r="D123" s="135" t="s">
        <v>1529</v>
      </c>
      <c r="E123" s="135" t="s">
        <v>1678</v>
      </c>
      <c r="F123" s="135">
        <v>25000</v>
      </c>
      <c r="G123" s="137"/>
      <c r="H123" s="135">
        <v>2020</v>
      </c>
      <c r="I123" s="135">
        <v>2022</v>
      </c>
      <c r="J123" s="150" t="s">
        <v>2254</v>
      </c>
      <c r="K123" s="135" t="s">
        <v>2255</v>
      </c>
      <c r="L123" s="40" t="s">
        <v>971</v>
      </c>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151"/>
      <c r="BJ123" s="151"/>
      <c r="BK123" s="151"/>
      <c r="BL123" s="151"/>
      <c r="BM123" s="151"/>
      <c r="BN123" s="151"/>
      <c r="BO123" s="151"/>
      <c r="BP123" s="151"/>
      <c r="BQ123" s="151"/>
      <c r="BR123" s="151"/>
      <c r="BS123" s="151"/>
      <c r="BT123" s="151"/>
      <c r="BU123" s="151"/>
      <c r="BV123" s="151"/>
      <c r="BW123" s="151"/>
      <c r="BX123" s="151"/>
      <c r="BY123" s="151"/>
      <c r="BZ123" s="151"/>
      <c r="CA123" s="151"/>
      <c r="CB123" s="151"/>
      <c r="CC123" s="151"/>
      <c r="CD123" s="151"/>
      <c r="CE123" s="151"/>
      <c r="CF123" s="151"/>
      <c r="CG123" s="151"/>
      <c r="CH123" s="151"/>
      <c r="CI123" s="151"/>
      <c r="CJ123" s="151"/>
      <c r="CK123" s="151"/>
      <c r="CL123" s="151"/>
      <c r="CM123" s="151"/>
      <c r="CN123" s="151"/>
      <c r="CO123" s="151"/>
      <c r="CP123" s="151"/>
      <c r="CQ123" s="151"/>
      <c r="CR123" s="151"/>
      <c r="CS123" s="151"/>
      <c r="CT123" s="151"/>
      <c r="CU123" s="151"/>
      <c r="CV123" s="151"/>
      <c r="CW123" s="151"/>
      <c r="CX123" s="151"/>
      <c r="CY123" s="151"/>
      <c r="CZ123" s="151"/>
      <c r="DA123" s="151"/>
      <c r="DB123" s="151"/>
      <c r="DC123" s="151"/>
      <c r="DD123" s="151"/>
      <c r="DE123" s="151"/>
      <c r="DF123" s="151"/>
      <c r="DG123" s="151"/>
      <c r="DH123" s="151"/>
      <c r="DI123" s="151"/>
      <c r="DJ123" s="151"/>
      <c r="DK123" s="151"/>
      <c r="DL123" s="151"/>
      <c r="DM123" s="151"/>
      <c r="DN123" s="151"/>
      <c r="DO123" s="151"/>
      <c r="DP123" s="151"/>
      <c r="DQ123" s="151"/>
      <c r="DR123" s="151"/>
      <c r="DS123" s="151"/>
      <c r="DT123" s="151"/>
      <c r="DU123" s="151"/>
      <c r="DV123" s="151"/>
      <c r="DW123" s="151"/>
      <c r="DX123" s="151"/>
      <c r="DY123" s="151"/>
      <c r="DZ123" s="151"/>
      <c r="EA123" s="151"/>
      <c r="EB123" s="151"/>
      <c r="EC123" s="151"/>
      <c r="ED123" s="151"/>
      <c r="EE123" s="151"/>
      <c r="EF123" s="151"/>
      <c r="EG123" s="151"/>
      <c r="EH123" s="151"/>
      <c r="EI123" s="151"/>
      <c r="EJ123" s="151"/>
      <c r="EK123" s="151"/>
      <c r="EL123" s="151"/>
      <c r="EM123" s="151"/>
      <c r="EN123" s="151"/>
      <c r="EO123" s="151"/>
      <c r="EP123" s="151"/>
      <c r="EQ123" s="151"/>
      <c r="ER123" s="151"/>
      <c r="ES123" s="151"/>
      <c r="ET123" s="151"/>
      <c r="EU123" s="151"/>
      <c r="EV123" s="151"/>
      <c r="EW123" s="151"/>
      <c r="EX123" s="151"/>
      <c r="EY123" s="151"/>
      <c r="EZ123" s="151"/>
      <c r="FA123" s="151"/>
      <c r="FB123" s="151"/>
      <c r="FC123" s="151"/>
      <c r="FD123" s="151"/>
      <c r="FE123" s="151"/>
      <c r="FF123" s="151"/>
      <c r="FG123" s="151"/>
      <c r="FH123" s="151"/>
      <c r="FI123" s="151"/>
      <c r="FJ123" s="151"/>
      <c r="FK123" s="151"/>
      <c r="FL123" s="151"/>
      <c r="FM123" s="151"/>
      <c r="FN123" s="151"/>
      <c r="FO123" s="151"/>
      <c r="FP123" s="151"/>
      <c r="FQ123" s="151"/>
      <c r="FR123" s="151"/>
      <c r="FS123" s="151"/>
      <c r="FT123" s="151"/>
      <c r="FU123" s="151"/>
      <c r="FV123" s="151"/>
      <c r="FW123" s="151"/>
      <c r="FX123" s="151"/>
      <c r="FY123" s="151"/>
      <c r="FZ123" s="151"/>
      <c r="GA123" s="151"/>
      <c r="GB123" s="151"/>
      <c r="GC123" s="151"/>
      <c r="GD123" s="151"/>
      <c r="GE123" s="151"/>
      <c r="GF123" s="151"/>
      <c r="GG123" s="151"/>
      <c r="GH123" s="151"/>
      <c r="GI123" s="151"/>
      <c r="GJ123" s="151"/>
      <c r="GK123" s="151"/>
      <c r="GL123" s="151"/>
      <c r="GM123" s="151"/>
      <c r="GN123" s="151"/>
      <c r="GO123" s="151"/>
      <c r="GP123" s="151"/>
      <c r="GQ123" s="151"/>
      <c r="GR123" s="151"/>
      <c r="GS123" s="151"/>
    </row>
    <row r="124" spans="1:205" s="12" customFormat="1" ht="36" customHeight="1">
      <c r="A124" s="40">
        <v>90</v>
      </c>
      <c r="B124" s="50" t="s">
        <v>2256</v>
      </c>
      <c r="C124" s="50" t="s">
        <v>2257</v>
      </c>
      <c r="D124" s="48" t="s">
        <v>1529</v>
      </c>
      <c r="E124" s="48" t="s">
        <v>2080</v>
      </c>
      <c r="F124" s="62">
        <v>15000</v>
      </c>
      <c r="G124" s="48">
        <v>500</v>
      </c>
      <c r="H124" s="48">
        <v>2020.02</v>
      </c>
      <c r="I124" s="48">
        <v>2022.12</v>
      </c>
      <c r="J124" s="100" t="s">
        <v>2258</v>
      </c>
      <c r="K124" s="101" t="s">
        <v>2259</v>
      </c>
      <c r="L124" s="40" t="s">
        <v>971</v>
      </c>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11"/>
      <c r="GT124" s="11"/>
      <c r="GU124" s="11"/>
      <c r="GV124" s="11"/>
      <c r="GW124" s="11"/>
    </row>
    <row r="125" spans="1:12" ht="24.75" customHeight="1">
      <c r="A125" s="40" t="s">
        <v>1427</v>
      </c>
      <c r="B125" s="41"/>
      <c r="C125" s="109">
        <v>4</v>
      </c>
      <c r="D125" s="31"/>
      <c r="E125" s="31"/>
      <c r="F125" s="117">
        <f>SUM(F126:F129)</f>
        <v>586700</v>
      </c>
      <c r="G125" s="117">
        <f>SUM(G126:G129)</f>
        <v>4000</v>
      </c>
      <c r="H125" s="31"/>
      <c r="I125" s="31"/>
      <c r="J125" s="106"/>
      <c r="K125" s="107"/>
      <c r="L125" s="107"/>
    </row>
    <row r="126" spans="1:205" s="14" customFormat="1" ht="28.5" customHeight="1">
      <c r="A126" s="40">
        <v>91</v>
      </c>
      <c r="B126" s="45" t="s">
        <v>2260</v>
      </c>
      <c r="C126" s="45" t="s">
        <v>2261</v>
      </c>
      <c r="D126" s="48" t="s">
        <v>1974</v>
      </c>
      <c r="E126" s="48" t="s">
        <v>2076</v>
      </c>
      <c r="F126" s="48">
        <v>121300</v>
      </c>
      <c r="G126" s="48">
        <v>1000</v>
      </c>
      <c r="H126" s="48">
        <v>2020</v>
      </c>
      <c r="I126" s="48">
        <v>2025</v>
      </c>
      <c r="J126" s="100" t="s">
        <v>2262</v>
      </c>
      <c r="K126" s="48" t="s">
        <v>2263</v>
      </c>
      <c r="L126" s="101" t="s">
        <v>1432</v>
      </c>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11"/>
      <c r="GU126" s="11"/>
      <c r="GV126" s="11"/>
      <c r="GW126" s="11"/>
    </row>
    <row r="127" spans="1:205" s="14" customFormat="1" ht="39" customHeight="1">
      <c r="A127" s="40">
        <v>92</v>
      </c>
      <c r="B127" s="45" t="s">
        <v>2264</v>
      </c>
      <c r="C127" s="45" t="s">
        <v>2265</v>
      </c>
      <c r="D127" s="48" t="s">
        <v>1737</v>
      </c>
      <c r="E127" s="48" t="s">
        <v>2266</v>
      </c>
      <c r="F127" s="48">
        <v>65400</v>
      </c>
      <c r="G127" s="48">
        <v>3000</v>
      </c>
      <c r="H127" s="48">
        <v>2020</v>
      </c>
      <c r="I127" s="48">
        <v>2023</v>
      </c>
      <c r="J127" s="100" t="s">
        <v>2262</v>
      </c>
      <c r="K127" s="48" t="s">
        <v>2267</v>
      </c>
      <c r="L127" s="101" t="s">
        <v>1432</v>
      </c>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11"/>
      <c r="GU127" s="11"/>
      <c r="GV127" s="11"/>
      <c r="GW127" s="11"/>
    </row>
    <row r="128" spans="1:205" s="14" customFormat="1" ht="57.75" customHeight="1">
      <c r="A128" s="40">
        <v>93</v>
      </c>
      <c r="B128" s="50" t="s">
        <v>2268</v>
      </c>
      <c r="C128" s="50" t="s">
        <v>2269</v>
      </c>
      <c r="D128" s="48" t="s">
        <v>1936</v>
      </c>
      <c r="E128" s="48" t="s">
        <v>2270</v>
      </c>
      <c r="F128" s="48">
        <v>100000</v>
      </c>
      <c r="G128" s="48">
        <v>0</v>
      </c>
      <c r="H128" s="48" t="s">
        <v>795</v>
      </c>
      <c r="I128" s="48" t="s">
        <v>1055</v>
      </c>
      <c r="J128" s="88" t="s">
        <v>2271</v>
      </c>
      <c r="K128" s="101" t="s">
        <v>2272</v>
      </c>
      <c r="L128" s="101" t="s">
        <v>1432</v>
      </c>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11"/>
      <c r="GU128" s="11"/>
      <c r="GV128" s="11"/>
      <c r="GW128" s="11"/>
    </row>
    <row r="129" spans="1:200" s="11" customFormat="1" ht="25.5" customHeight="1">
      <c r="A129" s="40">
        <v>94</v>
      </c>
      <c r="B129" s="50" t="s">
        <v>2273</v>
      </c>
      <c r="C129" s="50" t="s">
        <v>2274</v>
      </c>
      <c r="D129" s="48" t="s">
        <v>2275</v>
      </c>
      <c r="E129" s="48" t="s">
        <v>1803</v>
      </c>
      <c r="F129" s="153">
        <v>300000</v>
      </c>
      <c r="G129" s="48"/>
      <c r="H129" s="48">
        <v>2020</v>
      </c>
      <c r="I129" s="48">
        <v>2029</v>
      </c>
      <c r="J129" s="89" t="s">
        <v>2276</v>
      </c>
      <c r="K129" s="101" t="s">
        <v>2277</v>
      </c>
      <c r="L129" s="101" t="s">
        <v>1432</v>
      </c>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row>
    <row r="130" spans="1:12" ht="24.75" customHeight="1">
      <c r="A130" s="40" t="s">
        <v>2278</v>
      </c>
      <c r="B130" s="41"/>
      <c r="C130" s="109">
        <v>1</v>
      </c>
      <c r="D130" s="31"/>
      <c r="E130" s="31"/>
      <c r="F130" s="31">
        <f>SUM(F131:F131)</f>
        <v>300000</v>
      </c>
      <c r="G130" s="31">
        <f>SUM(G131:G131)</f>
        <v>500</v>
      </c>
      <c r="H130" s="31"/>
      <c r="I130" s="31"/>
      <c r="J130" s="106"/>
      <c r="K130" s="107"/>
      <c r="L130" s="107"/>
    </row>
    <row r="131" spans="1:205" s="13" customFormat="1" ht="37.5" customHeight="1">
      <c r="A131" s="40">
        <v>95</v>
      </c>
      <c r="B131" s="50" t="s">
        <v>2279</v>
      </c>
      <c r="C131" s="50" t="s">
        <v>2280</v>
      </c>
      <c r="D131" s="48" t="s">
        <v>1529</v>
      </c>
      <c r="E131" s="48" t="s">
        <v>2281</v>
      </c>
      <c r="F131" s="48">
        <v>300000</v>
      </c>
      <c r="G131" s="48">
        <v>500</v>
      </c>
      <c r="H131" s="48">
        <v>2020</v>
      </c>
      <c r="I131" s="48">
        <v>2022.12</v>
      </c>
      <c r="J131" s="100" t="s">
        <v>1739</v>
      </c>
      <c r="K131" s="101" t="s">
        <v>2282</v>
      </c>
      <c r="L131" s="101" t="s">
        <v>1457</v>
      </c>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11"/>
      <c r="GU131" s="11"/>
      <c r="GV131" s="11"/>
      <c r="GW131" s="11"/>
    </row>
    <row r="132" spans="1:205" ht="14.25">
      <c r="A132" s="48" t="s">
        <v>1462</v>
      </c>
      <c r="B132" s="50"/>
      <c r="C132" s="69">
        <v>3</v>
      </c>
      <c r="D132" s="62"/>
      <c r="E132" s="62"/>
      <c r="F132" s="62">
        <f>SUM(F133,F135)</f>
        <v>1030000</v>
      </c>
      <c r="G132" s="62">
        <f>SUM(G133,G135)</f>
        <v>0</v>
      </c>
      <c r="H132" s="101"/>
      <c r="I132" s="101"/>
      <c r="J132" s="89" t="s">
        <v>1463</v>
      </c>
      <c r="K132" s="48"/>
      <c r="L132" s="48"/>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c r="DS132" s="155"/>
      <c r="DT132" s="155"/>
      <c r="DU132" s="155"/>
      <c r="DV132" s="155"/>
      <c r="DW132" s="155"/>
      <c r="DX132" s="155"/>
      <c r="DY132" s="155"/>
      <c r="DZ132" s="155"/>
      <c r="EA132" s="155"/>
      <c r="EB132" s="155"/>
      <c r="EC132" s="155"/>
      <c r="ED132" s="155"/>
      <c r="EE132" s="155"/>
      <c r="EF132" s="155"/>
      <c r="EG132" s="155"/>
      <c r="EH132" s="155"/>
      <c r="EI132" s="155"/>
      <c r="EJ132" s="155"/>
      <c r="EK132" s="155"/>
      <c r="EL132" s="155"/>
      <c r="EM132" s="155"/>
      <c r="EN132" s="155"/>
      <c r="EO132" s="155"/>
      <c r="EP132" s="155"/>
      <c r="EQ132" s="155"/>
      <c r="ER132" s="155"/>
      <c r="ES132" s="155"/>
      <c r="ET132" s="155"/>
      <c r="EU132" s="155"/>
      <c r="EV132" s="155"/>
      <c r="EW132" s="155"/>
      <c r="EX132" s="155"/>
      <c r="EY132" s="155"/>
      <c r="EZ132" s="155"/>
      <c r="FA132" s="155"/>
      <c r="FB132" s="155"/>
      <c r="FC132" s="155"/>
      <c r="FD132" s="155"/>
      <c r="FE132" s="155"/>
      <c r="FF132" s="155"/>
      <c r="FG132" s="155"/>
      <c r="FH132" s="155"/>
      <c r="FI132" s="155"/>
      <c r="FJ132" s="155"/>
      <c r="FK132" s="155"/>
      <c r="FL132" s="155"/>
      <c r="FM132" s="155"/>
      <c r="FN132" s="155"/>
      <c r="FO132" s="155"/>
      <c r="FP132" s="155"/>
      <c r="FQ132" s="155"/>
      <c r="FR132" s="155"/>
      <c r="FS132" s="155"/>
      <c r="FT132" s="155"/>
      <c r="FU132" s="155"/>
      <c r="FV132" s="155"/>
      <c r="FW132" s="155"/>
      <c r="FX132" s="155"/>
      <c r="FY132" s="155"/>
      <c r="FZ132" s="155"/>
      <c r="GA132" s="155"/>
      <c r="GB132" s="155"/>
      <c r="GC132" s="155"/>
      <c r="GD132" s="155"/>
      <c r="GE132" s="155"/>
      <c r="GF132" s="155"/>
      <c r="GG132" s="155"/>
      <c r="GH132" s="155"/>
      <c r="GI132" s="155"/>
      <c r="GJ132" s="155"/>
      <c r="GK132" s="155"/>
      <c r="GL132" s="155"/>
      <c r="GM132" s="155"/>
      <c r="GN132" s="155"/>
      <c r="GO132" s="155"/>
      <c r="GP132" s="155"/>
      <c r="GQ132" s="155"/>
      <c r="GR132" s="155"/>
      <c r="GS132" s="155"/>
      <c r="GT132" s="155"/>
      <c r="GU132" s="155"/>
      <c r="GV132" s="155"/>
      <c r="GW132" s="155"/>
    </row>
    <row r="133" spans="1:205" ht="14.25">
      <c r="A133" s="48" t="s">
        <v>2283</v>
      </c>
      <c r="B133" s="50"/>
      <c r="C133" s="69">
        <v>1</v>
      </c>
      <c r="D133" s="62"/>
      <c r="E133" s="62"/>
      <c r="F133" s="62">
        <v>30000</v>
      </c>
      <c r="G133" s="62"/>
      <c r="H133" s="101"/>
      <c r="I133" s="101"/>
      <c r="J133" s="89"/>
      <c r="K133" s="48"/>
      <c r="L133" s="48"/>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152"/>
      <c r="GU133" s="152"/>
      <c r="GV133" s="152"/>
      <c r="GW133" s="152"/>
    </row>
    <row r="134" spans="1:205" s="7" customFormat="1" ht="33" customHeight="1">
      <c r="A134" s="40">
        <v>96</v>
      </c>
      <c r="B134" s="41" t="s">
        <v>2284</v>
      </c>
      <c r="C134" s="50" t="s">
        <v>2285</v>
      </c>
      <c r="D134" s="48" t="s">
        <v>1929</v>
      </c>
      <c r="E134" s="48" t="s">
        <v>1138</v>
      </c>
      <c r="F134" s="126">
        <v>30000</v>
      </c>
      <c r="G134" s="126"/>
      <c r="H134" s="154" t="s">
        <v>795</v>
      </c>
      <c r="I134" s="154" t="s">
        <v>1587</v>
      </c>
      <c r="J134" s="156" t="s">
        <v>2286</v>
      </c>
      <c r="K134" s="157" t="s">
        <v>976</v>
      </c>
      <c r="L134" s="97" t="s">
        <v>623</v>
      </c>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c r="EF134" s="158"/>
      <c r="EG134" s="158"/>
      <c r="EH134" s="158"/>
      <c r="EI134" s="158"/>
      <c r="EJ134" s="158"/>
      <c r="EK134" s="158"/>
      <c r="EL134" s="158"/>
      <c r="EM134" s="158"/>
      <c r="EN134" s="158"/>
      <c r="EO134" s="158"/>
      <c r="EP134" s="158"/>
      <c r="EQ134" s="158"/>
      <c r="ER134" s="158"/>
      <c r="ES134" s="158"/>
      <c r="ET134" s="158"/>
      <c r="EU134" s="158"/>
      <c r="EV134" s="158"/>
      <c r="EW134" s="158"/>
      <c r="EX134" s="158"/>
      <c r="EY134" s="158"/>
      <c r="EZ134" s="158"/>
      <c r="FA134" s="158"/>
      <c r="FB134" s="158"/>
      <c r="FC134" s="158"/>
      <c r="FD134" s="158"/>
      <c r="FE134" s="158"/>
      <c r="FF134" s="158"/>
      <c r="FG134" s="158"/>
      <c r="FH134" s="158"/>
      <c r="FI134" s="158"/>
      <c r="FJ134" s="158"/>
      <c r="FK134" s="158"/>
      <c r="FL134" s="158"/>
      <c r="FM134" s="158"/>
      <c r="FN134" s="158"/>
      <c r="FO134" s="158"/>
      <c r="FP134" s="158"/>
      <c r="FQ134" s="158"/>
      <c r="FR134" s="158"/>
      <c r="FS134" s="158"/>
      <c r="FT134" s="158"/>
      <c r="FU134" s="158"/>
      <c r="FV134" s="158"/>
      <c r="FW134" s="158"/>
      <c r="FX134" s="158"/>
      <c r="FY134" s="158"/>
      <c r="FZ134" s="158"/>
      <c r="GA134" s="158"/>
      <c r="GB134" s="158"/>
      <c r="GC134" s="158"/>
      <c r="GD134" s="158"/>
      <c r="GE134" s="158"/>
      <c r="GF134" s="158"/>
      <c r="GG134" s="158"/>
      <c r="GH134" s="158"/>
      <c r="GI134" s="158"/>
      <c r="GJ134" s="158"/>
      <c r="GK134" s="158"/>
      <c r="GL134" s="158"/>
      <c r="GM134" s="158"/>
      <c r="GN134" s="158"/>
      <c r="GO134" s="158"/>
      <c r="GP134" s="158"/>
      <c r="GQ134" s="158"/>
      <c r="GR134" s="158"/>
      <c r="GS134" s="158"/>
      <c r="GT134" s="11"/>
      <c r="GU134" s="11"/>
      <c r="GV134" s="11"/>
      <c r="GW134" s="11"/>
    </row>
    <row r="135" spans="1:205" ht="14.25">
      <c r="A135" s="48" t="s">
        <v>2287</v>
      </c>
      <c r="B135" s="50"/>
      <c r="C135" s="69">
        <v>2</v>
      </c>
      <c r="D135" s="62"/>
      <c r="E135" s="62"/>
      <c r="F135" s="62">
        <f>SUM(F136:F137)</f>
        <v>1000000</v>
      </c>
      <c r="G135" s="62">
        <f>SUM(G136:G137)</f>
        <v>0</v>
      </c>
      <c r="H135" s="62"/>
      <c r="I135" s="62"/>
      <c r="J135" s="159"/>
      <c r="K135" s="62"/>
      <c r="L135" s="62"/>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152"/>
      <c r="GU135" s="152"/>
      <c r="GV135" s="152"/>
      <c r="GW135" s="152"/>
    </row>
    <row r="136" spans="1:201" s="11" customFormat="1" ht="48.75" customHeight="1">
      <c r="A136" s="40">
        <v>97</v>
      </c>
      <c r="B136" s="50" t="s">
        <v>2288</v>
      </c>
      <c r="C136" s="50" t="s">
        <v>2289</v>
      </c>
      <c r="D136" s="48" t="s">
        <v>2290</v>
      </c>
      <c r="E136" s="48" t="s">
        <v>2291</v>
      </c>
      <c r="F136" s="48">
        <v>300000</v>
      </c>
      <c r="G136" s="48">
        <v>0</v>
      </c>
      <c r="H136" s="48">
        <v>2019</v>
      </c>
      <c r="I136" s="48">
        <v>2028</v>
      </c>
      <c r="J136" s="89" t="s">
        <v>1873</v>
      </c>
      <c r="K136" s="101" t="s">
        <v>2292</v>
      </c>
      <c r="L136" s="40" t="s">
        <v>971</v>
      </c>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row>
    <row r="137" spans="1:201" s="11" customFormat="1" ht="36.75" customHeight="1">
      <c r="A137" s="40">
        <v>98</v>
      </c>
      <c r="B137" s="41" t="s">
        <v>2293</v>
      </c>
      <c r="C137" s="41" t="s">
        <v>2294</v>
      </c>
      <c r="D137" s="40" t="s">
        <v>2295</v>
      </c>
      <c r="E137" s="40" t="s">
        <v>2296</v>
      </c>
      <c r="F137" s="40">
        <v>700000</v>
      </c>
      <c r="G137" s="48"/>
      <c r="H137" s="40">
        <v>2020</v>
      </c>
      <c r="I137" s="40">
        <v>2030</v>
      </c>
      <c r="J137" s="150" t="s">
        <v>2254</v>
      </c>
      <c r="K137" s="40" t="s">
        <v>2297</v>
      </c>
      <c r="L137" s="40" t="s">
        <v>971</v>
      </c>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row>
    <row r="138" spans="1:12" ht="24.75" customHeight="1">
      <c r="A138" s="40" t="s">
        <v>1467</v>
      </c>
      <c r="B138" s="41"/>
      <c r="C138" s="109">
        <v>2</v>
      </c>
      <c r="D138" s="31"/>
      <c r="E138" s="31"/>
      <c r="F138" s="31">
        <f>SUM(F139:F140)</f>
        <v>339831</v>
      </c>
      <c r="G138" s="31">
        <f>SUM(G139:G140)</f>
        <v>1500</v>
      </c>
      <c r="H138" s="31"/>
      <c r="I138" s="31"/>
      <c r="J138" s="160"/>
      <c r="K138" s="31"/>
      <c r="L138" s="31"/>
    </row>
    <row r="139" spans="1:201" s="11" customFormat="1" ht="40.5" customHeight="1">
      <c r="A139" s="40">
        <v>99</v>
      </c>
      <c r="B139" s="50" t="s">
        <v>2298</v>
      </c>
      <c r="C139" s="50" t="s">
        <v>2299</v>
      </c>
      <c r="D139" s="43" t="s">
        <v>1737</v>
      </c>
      <c r="E139" s="43" t="s">
        <v>2300</v>
      </c>
      <c r="F139" s="120">
        <v>30000</v>
      </c>
      <c r="G139" s="43">
        <v>1000</v>
      </c>
      <c r="H139" s="43">
        <v>2020</v>
      </c>
      <c r="I139" s="43">
        <v>2023</v>
      </c>
      <c r="J139" s="88" t="s">
        <v>2301</v>
      </c>
      <c r="K139" s="54" t="s">
        <v>1559</v>
      </c>
      <c r="L139" s="54" t="s">
        <v>1457</v>
      </c>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row>
    <row r="140" spans="1:201" s="11" customFormat="1" ht="85.5" customHeight="1">
      <c r="A140" s="40">
        <v>100</v>
      </c>
      <c r="B140" s="50" t="s">
        <v>2302</v>
      </c>
      <c r="C140" s="50" t="s">
        <v>2303</v>
      </c>
      <c r="D140" s="52" t="s">
        <v>1529</v>
      </c>
      <c r="E140" s="48" t="s">
        <v>832</v>
      </c>
      <c r="F140" s="120">
        <v>309831</v>
      </c>
      <c r="G140" s="48">
        <v>500</v>
      </c>
      <c r="H140" s="48">
        <v>2020.02</v>
      </c>
      <c r="I140" s="48">
        <v>2022.02</v>
      </c>
      <c r="J140" s="105" t="s">
        <v>2304</v>
      </c>
      <c r="K140" s="101" t="s">
        <v>989</v>
      </c>
      <c r="L140" s="97" t="s">
        <v>623</v>
      </c>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5"/>
      <c r="BY140" s="95"/>
      <c r="BZ140" s="95"/>
      <c r="CA140" s="95"/>
      <c r="CB140" s="95"/>
      <c r="CC140" s="95"/>
      <c r="CD140" s="95"/>
      <c r="CE140" s="95"/>
      <c r="CF140" s="95"/>
      <c r="CG140" s="95"/>
      <c r="CH140" s="95"/>
      <c r="CI140" s="95"/>
      <c r="CJ140" s="95"/>
      <c r="CK140" s="95"/>
      <c r="CL140" s="95"/>
      <c r="CM140" s="95"/>
      <c r="CN140" s="95"/>
      <c r="CO140" s="95"/>
      <c r="CP140" s="95"/>
      <c r="CQ140" s="95"/>
      <c r="CR140" s="95"/>
      <c r="CS140" s="95"/>
      <c r="CT140" s="95"/>
      <c r="CU140" s="95"/>
      <c r="CV140" s="95"/>
      <c r="CW140" s="95"/>
      <c r="CX140" s="95"/>
      <c r="CY140" s="95"/>
      <c r="CZ140" s="95"/>
      <c r="DA140" s="95"/>
      <c r="DB140" s="95"/>
      <c r="DC140" s="95"/>
      <c r="DD140" s="95"/>
      <c r="DE140" s="95"/>
      <c r="DF140" s="95"/>
      <c r="DG140" s="95"/>
      <c r="DH140" s="95"/>
      <c r="DI140" s="95"/>
      <c r="DJ140" s="95"/>
      <c r="DK140" s="95"/>
      <c r="DL140" s="95"/>
      <c r="DM140" s="95"/>
      <c r="DN140" s="95"/>
      <c r="DO140" s="95"/>
      <c r="DP140" s="95"/>
      <c r="DQ140" s="95"/>
      <c r="DR140" s="95"/>
      <c r="DS140" s="95"/>
      <c r="DT140" s="95"/>
      <c r="DU140" s="95"/>
      <c r="DV140" s="95"/>
      <c r="DW140" s="95"/>
      <c r="DX140" s="95"/>
      <c r="DY140" s="95"/>
      <c r="DZ140" s="95"/>
      <c r="EA140" s="95"/>
      <c r="EB140" s="95"/>
      <c r="EC140" s="95"/>
      <c r="ED140" s="95"/>
      <c r="EE140" s="95"/>
      <c r="EF140" s="95"/>
      <c r="EG140" s="95"/>
      <c r="EH140" s="95"/>
      <c r="EI140" s="95"/>
      <c r="EJ140" s="95"/>
      <c r="EK140" s="95"/>
      <c r="EL140" s="95"/>
      <c r="EM140" s="95"/>
      <c r="EN140" s="95"/>
      <c r="EO140" s="95"/>
      <c r="EP140" s="95"/>
      <c r="EQ140" s="95"/>
      <c r="ER140" s="95"/>
      <c r="ES140" s="95"/>
      <c r="ET140" s="95"/>
      <c r="EU140" s="95"/>
      <c r="EV140" s="95"/>
      <c r="EW140" s="95"/>
      <c r="EX140" s="95"/>
      <c r="EY140" s="95"/>
      <c r="EZ140" s="95"/>
      <c r="FA140" s="95"/>
      <c r="FB140" s="95"/>
      <c r="FC140" s="95"/>
      <c r="FD140" s="95"/>
      <c r="FE140" s="95"/>
      <c r="FF140" s="95"/>
      <c r="FG140" s="95"/>
      <c r="FH140" s="95"/>
      <c r="FI140" s="95"/>
      <c r="FJ140" s="95"/>
      <c r="FK140" s="95"/>
      <c r="FL140" s="95"/>
      <c r="FM140" s="95"/>
      <c r="FN140" s="95"/>
      <c r="FO140" s="95"/>
      <c r="FP140" s="95"/>
      <c r="FQ140" s="95"/>
      <c r="FR140" s="95"/>
      <c r="FS140" s="95"/>
      <c r="FT140" s="95"/>
      <c r="FU140" s="95"/>
      <c r="FV140" s="95"/>
      <c r="FW140" s="95"/>
      <c r="FX140" s="95"/>
      <c r="FY140" s="95"/>
      <c r="FZ140" s="95"/>
      <c r="GA140" s="95"/>
      <c r="GB140" s="95"/>
      <c r="GC140" s="95"/>
      <c r="GD140" s="95"/>
      <c r="GE140" s="95"/>
      <c r="GF140" s="95"/>
      <c r="GG140" s="95"/>
      <c r="GH140" s="95"/>
      <c r="GI140" s="95"/>
      <c r="GJ140" s="95"/>
      <c r="GK140" s="95"/>
      <c r="GL140" s="95"/>
      <c r="GM140" s="95"/>
      <c r="GN140" s="95"/>
      <c r="GO140" s="95"/>
      <c r="GP140" s="95"/>
      <c r="GQ140" s="95"/>
      <c r="GR140" s="95"/>
      <c r="GS140" s="95"/>
    </row>
  </sheetData>
  <sheetProtection/>
  <mergeCells count="42">
    <mergeCell ref="A1:B1"/>
    <mergeCell ref="A2:K2"/>
    <mergeCell ref="B3:E3"/>
    <mergeCell ref="F3:I3"/>
    <mergeCell ref="A7:B7"/>
    <mergeCell ref="A8:B8"/>
    <mergeCell ref="A26:B26"/>
    <mergeCell ref="A31:B31"/>
    <mergeCell ref="A40:B40"/>
    <mergeCell ref="A41:B41"/>
    <mergeCell ref="A43:B43"/>
    <mergeCell ref="A50:B50"/>
    <mergeCell ref="A54:B54"/>
    <mergeCell ref="A55:B55"/>
    <mergeCell ref="A57:B57"/>
    <mergeCell ref="A60:B60"/>
    <mergeCell ref="A68:B68"/>
    <mergeCell ref="A72:B72"/>
    <mergeCell ref="A73:B73"/>
    <mergeCell ref="A75:B75"/>
    <mergeCell ref="A86:B86"/>
    <mergeCell ref="A89:B89"/>
    <mergeCell ref="A90:B90"/>
    <mergeCell ref="A91:B91"/>
    <mergeCell ref="A98:B98"/>
    <mergeCell ref="A102:B102"/>
    <mergeCell ref="A105:B105"/>
    <mergeCell ref="A106:B106"/>
    <mergeCell ref="A111:B111"/>
    <mergeCell ref="A113:B113"/>
    <mergeCell ref="A115:B115"/>
    <mergeCell ref="A122:B122"/>
    <mergeCell ref="A125:B125"/>
    <mergeCell ref="A130:B130"/>
    <mergeCell ref="A132:B132"/>
    <mergeCell ref="A133:B133"/>
    <mergeCell ref="A135:B135"/>
    <mergeCell ref="A138:B138"/>
    <mergeCell ref="A3:A4"/>
    <mergeCell ref="J3:J4"/>
    <mergeCell ref="K3:K4"/>
    <mergeCell ref="L3:L4"/>
  </mergeCells>
  <dataValidations count="7">
    <dataValidation type="date" allowBlank="1" showInputMessage="1" showErrorMessage="1" sqref="H115:I115">
      <formula1>201201</formula1>
      <formula2>202512</formula2>
    </dataValidation>
    <dataValidation type="textLength" operator="lessThanOrEqual" allowBlank="1" showInputMessage="1" showErrorMessage="1" sqref="J22 J56 J70 J88 G92 J94 J115 G117 J140 J80:J82 J117:J118">
      <formula1>60</formula1>
    </dataValidation>
    <dataValidation type="textLength" allowBlank="1" showInputMessage="1" showErrorMessage="1" sqref="C19 C22 C28 C48 C56 C70 C88 C92 C94 C103">
      <formula1>1</formula1>
      <formula2>60</formula2>
    </dataValidation>
    <dataValidation type="whole" operator="greaterThanOrEqual" allowBlank="1" showInputMessage="1" showErrorMessage="1" sqref="F19 F25 F29 F48:G48 F56 F70 F93 F95 F103:G103 F22:F23 F80:F82 G79:G82">
      <formula1>1</formula1>
    </dataValidation>
    <dataValidation type="date" allowBlank="1" showInputMessage="1" showErrorMessage="1" sqref="H28 I117 H22:H23">
      <formula1>2012</formula1>
      <formula2>2022</formula2>
    </dataValidation>
    <dataValidation type="date" allowBlank="1" showInputMessage="1" showErrorMessage="1" sqref="I28 I22:I23">
      <formula1>2019</formula1>
      <formula2>2025</formula2>
    </dataValidation>
    <dataValidation type="list" allowBlank="1" showInputMessage="1" showErrorMessage="1" sqref="E56 E70 G94 E115 E79:E82 E117:E119">
      <formula1>"楚雄市,双柏县,牟定县,南华县,姚安县,大姚县,永仁县,元谋县,武定县,禄丰县"</formula1>
    </dataValidation>
  </dataValidations>
  <printOptions horizontalCentered="1"/>
  <pageMargins left="0.12" right="0.12" top="0.87" bottom="0.79" header="0.12" footer="0.12"/>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1"/>
  <sheetViews>
    <sheetView workbookViewId="0" topLeftCell="A1">
      <selection activeCell="E154" sqref="E154"/>
    </sheetView>
  </sheetViews>
  <sheetFormatPr defaultColWidth="9.00390625" defaultRowHeight="14.25"/>
  <sheetData>
    <row r="1" ht="14.25">
      <c r="A1" s="476" t="s">
        <v>243</v>
      </c>
    </row>
    <row r="2" ht="14.25">
      <c r="A2" t="s">
        <v>244</v>
      </c>
    </row>
    <row r="3" ht="14.25">
      <c r="A3" t="s">
        <v>245</v>
      </c>
    </row>
    <row r="4" ht="14.25">
      <c r="A4" t="s">
        <v>246</v>
      </c>
    </row>
    <row r="5" ht="14.25">
      <c r="A5" t="s">
        <v>247</v>
      </c>
    </row>
    <row r="6" ht="14.25">
      <c r="A6" t="s">
        <v>248</v>
      </c>
    </row>
    <row r="7" ht="14.25">
      <c r="A7" t="s">
        <v>249</v>
      </c>
    </row>
    <row r="8" ht="14.25">
      <c r="A8" t="s">
        <v>250</v>
      </c>
    </row>
    <row r="9" ht="14.25">
      <c r="A9" t="s">
        <v>251</v>
      </c>
    </row>
    <row r="10" ht="14.25">
      <c r="A10" t="s">
        <v>252</v>
      </c>
    </row>
    <row r="11" ht="14.25">
      <c r="A11" t="s">
        <v>253</v>
      </c>
    </row>
  </sheetData>
  <sheetProtection password="C4D1"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8"/>
  <sheetViews>
    <sheetView workbookViewId="0" topLeftCell="A1">
      <selection activeCell="E154" sqref="E154"/>
    </sheetView>
  </sheetViews>
  <sheetFormatPr defaultColWidth="9.00390625" defaultRowHeight="14.25"/>
  <cols>
    <col min="1" max="1" width="14.25390625" style="455" customWidth="1"/>
  </cols>
  <sheetData>
    <row r="1" ht="14.25">
      <c r="A1" s="475" t="s">
        <v>254</v>
      </c>
    </row>
    <row r="2" ht="15.75" customHeight="1">
      <c r="A2" s="455" t="s">
        <v>255</v>
      </c>
    </row>
    <row r="3" ht="15.75" customHeight="1">
      <c r="A3" s="455" t="s">
        <v>256</v>
      </c>
    </row>
    <row r="4" ht="15.75" customHeight="1">
      <c r="A4" s="455" t="s">
        <v>257</v>
      </c>
    </row>
    <row r="5" ht="15.75" customHeight="1">
      <c r="A5" s="455" t="s">
        <v>258</v>
      </c>
    </row>
    <row r="6" ht="14.25">
      <c r="A6" s="455" t="s">
        <v>259</v>
      </c>
    </row>
    <row r="7" ht="14.25">
      <c r="A7" s="455" t="s">
        <v>260</v>
      </c>
    </row>
    <row r="8" ht="14.25">
      <c r="A8" s="455" t="s">
        <v>261</v>
      </c>
    </row>
  </sheetData>
  <sheetProtection password="C4D1"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55"/>
  </sheetPr>
  <dimension ref="A1:C78"/>
  <sheetViews>
    <sheetView workbookViewId="0" topLeftCell="A1">
      <selection activeCell="E154" sqref="E154"/>
    </sheetView>
  </sheetViews>
  <sheetFormatPr defaultColWidth="9.00390625" defaultRowHeight="14.25" customHeight="1"/>
  <cols>
    <col min="1" max="1" width="21.00390625" style="465" customWidth="1"/>
    <col min="2" max="2" width="25.50390625" style="466" customWidth="1"/>
    <col min="3" max="3" width="14.25390625" style="466" customWidth="1"/>
  </cols>
  <sheetData>
    <row r="1" spans="1:3" ht="14.25" customHeight="1">
      <c r="A1" s="467" t="s">
        <v>262</v>
      </c>
      <c r="B1" s="468" t="s">
        <v>263</v>
      </c>
      <c r="C1" s="469" t="s">
        <v>264</v>
      </c>
    </row>
    <row r="2" spans="1:3" ht="14.25" customHeight="1">
      <c r="A2" s="470" t="s">
        <v>265</v>
      </c>
      <c r="B2" s="471" t="s">
        <v>266</v>
      </c>
      <c r="C2" s="472"/>
    </row>
    <row r="3" spans="1:3" ht="14.25" customHeight="1">
      <c r="A3" s="473" t="s">
        <v>267</v>
      </c>
      <c r="B3" s="474" t="s">
        <v>268</v>
      </c>
      <c r="C3" s="466">
        <v>5301</v>
      </c>
    </row>
    <row r="4" spans="1:3" ht="14.25" customHeight="1">
      <c r="A4" s="473" t="s">
        <v>269</v>
      </c>
      <c r="B4" s="474" t="s">
        <v>270</v>
      </c>
      <c r="C4" s="466">
        <v>5306</v>
      </c>
    </row>
    <row r="5" spans="1:3" ht="14.25" customHeight="1">
      <c r="A5" s="473" t="s">
        <v>271</v>
      </c>
      <c r="B5" s="474" t="s">
        <v>272</v>
      </c>
      <c r="C5" s="466">
        <v>5303</v>
      </c>
    </row>
    <row r="6" spans="1:3" ht="14.25" customHeight="1">
      <c r="A6" s="473" t="s">
        <v>273</v>
      </c>
      <c r="B6" s="474" t="s">
        <v>274</v>
      </c>
      <c r="C6" s="466">
        <v>5304</v>
      </c>
    </row>
    <row r="7" spans="1:3" ht="14.25" customHeight="1">
      <c r="A7" s="473" t="s">
        <v>275</v>
      </c>
      <c r="B7" s="474" t="s">
        <v>276</v>
      </c>
      <c r="C7" s="466">
        <v>5305</v>
      </c>
    </row>
    <row r="8" spans="1:3" ht="14.25" customHeight="1">
      <c r="A8" s="473" t="s">
        <v>277</v>
      </c>
      <c r="B8" s="474" t="s">
        <v>278</v>
      </c>
      <c r="C8" s="466">
        <v>5323</v>
      </c>
    </row>
    <row r="9" spans="1:3" ht="14.25" customHeight="1">
      <c r="A9" s="473" t="s">
        <v>279</v>
      </c>
      <c r="B9" s="474" t="s">
        <v>280</v>
      </c>
      <c r="C9" s="466">
        <v>5325</v>
      </c>
    </row>
    <row r="10" spans="1:3" ht="14.25" customHeight="1">
      <c r="A10" s="473" t="s">
        <v>281</v>
      </c>
      <c r="B10" s="474" t="s">
        <v>282</v>
      </c>
      <c r="C10" s="466">
        <v>5326</v>
      </c>
    </row>
    <row r="11" spans="1:3" ht="14.25" customHeight="1">
      <c r="A11" s="473" t="s">
        <v>283</v>
      </c>
      <c r="B11" s="474" t="s">
        <v>284</v>
      </c>
      <c r="C11" s="466">
        <v>5308</v>
      </c>
    </row>
    <row r="12" spans="1:3" ht="14.25" customHeight="1">
      <c r="A12" s="473" t="s">
        <v>285</v>
      </c>
      <c r="B12" s="474" t="s">
        <v>286</v>
      </c>
      <c r="C12" s="466">
        <v>5328</v>
      </c>
    </row>
    <row r="13" spans="1:3" ht="14.25" customHeight="1">
      <c r="A13" s="473" t="s">
        <v>287</v>
      </c>
      <c r="B13" s="474" t="s">
        <v>288</v>
      </c>
      <c r="C13" s="466">
        <v>5329</v>
      </c>
    </row>
    <row r="14" spans="1:3" ht="14.25" customHeight="1">
      <c r="A14" s="473" t="s">
        <v>289</v>
      </c>
      <c r="B14" s="474" t="s">
        <v>290</v>
      </c>
      <c r="C14" s="466">
        <v>5331</v>
      </c>
    </row>
    <row r="15" spans="1:3" ht="14.25" customHeight="1">
      <c r="A15" s="473" t="s">
        <v>291</v>
      </c>
      <c r="B15" s="474" t="s">
        <v>292</v>
      </c>
      <c r="C15" s="466">
        <v>5307</v>
      </c>
    </row>
    <row r="16" spans="1:3" ht="14.25" customHeight="1">
      <c r="A16" s="473" t="s">
        <v>293</v>
      </c>
      <c r="B16" s="474" t="s">
        <v>294</v>
      </c>
      <c r="C16" s="466">
        <v>5333</v>
      </c>
    </row>
    <row r="17" spans="1:3" ht="14.25" customHeight="1">
      <c r="A17" s="473" t="s">
        <v>295</v>
      </c>
      <c r="B17" s="474" t="s">
        <v>296</v>
      </c>
      <c r="C17" s="466">
        <v>5334</v>
      </c>
    </row>
    <row r="18" spans="1:3" ht="14.25" customHeight="1">
      <c r="A18" s="473" t="s">
        <v>297</v>
      </c>
      <c r="B18" s="474" t="s">
        <v>298</v>
      </c>
      <c r="C18" s="466">
        <v>5309</v>
      </c>
    </row>
    <row r="19" spans="1:2" ht="14.25" customHeight="1">
      <c r="A19" s="473" t="s">
        <v>299</v>
      </c>
      <c r="B19" s="474" t="s">
        <v>300</v>
      </c>
    </row>
    <row r="20" spans="1:2" ht="14.25" customHeight="1">
      <c r="A20" s="473" t="s">
        <v>301</v>
      </c>
      <c r="B20" s="474" t="s">
        <v>302</v>
      </c>
    </row>
    <row r="21" spans="1:2" ht="14.25" customHeight="1">
      <c r="A21" s="473" t="s">
        <v>303</v>
      </c>
      <c r="B21" s="474" t="s">
        <v>304</v>
      </c>
    </row>
    <row r="22" spans="1:2" ht="14.25" customHeight="1">
      <c r="A22" s="473" t="s">
        <v>305</v>
      </c>
      <c r="B22" s="474" t="s">
        <v>306</v>
      </c>
    </row>
    <row r="23" spans="1:2" ht="14.25" customHeight="1">
      <c r="A23" s="473" t="s">
        <v>307</v>
      </c>
      <c r="B23" s="474" t="s">
        <v>308</v>
      </c>
    </row>
    <row r="24" spans="1:2" ht="14.25" customHeight="1">
      <c r="A24" s="473" t="s">
        <v>309</v>
      </c>
      <c r="B24" s="474" t="s">
        <v>310</v>
      </c>
    </row>
    <row r="25" spans="1:2" ht="14.25" customHeight="1">
      <c r="A25" s="473" t="s">
        <v>311</v>
      </c>
      <c r="B25" s="474" t="s">
        <v>312</v>
      </c>
    </row>
    <row r="26" spans="1:2" ht="14.25" customHeight="1">
      <c r="A26" s="473" t="s">
        <v>313</v>
      </c>
      <c r="B26" s="474" t="s">
        <v>314</v>
      </c>
    </row>
    <row r="27" spans="1:2" ht="14.25" customHeight="1">
      <c r="A27" s="473" t="s">
        <v>315</v>
      </c>
      <c r="B27" s="474" t="s">
        <v>316</v>
      </c>
    </row>
    <row r="28" spans="1:2" ht="14.25" customHeight="1">
      <c r="A28" s="473" t="s">
        <v>317</v>
      </c>
      <c r="B28" s="474" t="s">
        <v>318</v>
      </c>
    </row>
    <row r="29" spans="1:2" ht="14.25" customHeight="1">
      <c r="A29" s="473" t="s">
        <v>319</v>
      </c>
      <c r="B29" s="474" t="s">
        <v>310</v>
      </c>
    </row>
    <row r="30" spans="1:2" ht="14.25" customHeight="1">
      <c r="A30" s="473" t="s">
        <v>320</v>
      </c>
      <c r="B30" s="474" t="s">
        <v>321</v>
      </c>
    </row>
    <row r="31" spans="1:2" ht="14.25" customHeight="1">
      <c r="A31" s="473" t="s">
        <v>322</v>
      </c>
      <c r="B31" s="474" t="s">
        <v>323</v>
      </c>
    </row>
    <row r="32" spans="1:2" ht="14.25" customHeight="1">
      <c r="A32" s="473" t="s">
        <v>324</v>
      </c>
      <c r="B32" s="474" t="s">
        <v>325</v>
      </c>
    </row>
    <row r="33" spans="1:2" ht="14.25" customHeight="1">
      <c r="A33" s="473" t="s">
        <v>326</v>
      </c>
      <c r="B33" s="474" t="s">
        <v>327</v>
      </c>
    </row>
    <row r="34" spans="1:2" ht="14.25" customHeight="1">
      <c r="A34" s="473" t="s">
        <v>328</v>
      </c>
      <c r="B34" s="474" t="s">
        <v>329</v>
      </c>
    </row>
    <row r="35" spans="1:2" ht="14.25" customHeight="1">
      <c r="A35" s="473" t="s">
        <v>330</v>
      </c>
      <c r="B35" s="474" t="s">
        <v>331</v>
      </c>
    </row>
    <row r="36" spans="1:2" ht="14.25" customHeight="1">
      <c r="A36" s="473" t="s">
        <v>332</v>
      </c>
      <c r="B36" s="474" t="s">
        <v>333</v>
      </c>
    </row>
    <row r="37" spans="1:2" ht="14.25" customHeight="1">
      <c r="A37" s="473" t="s">
        <v>334</v>
      </c>
      <c r="B37" s="474" t="s">
        <v>335</v>
      </c>
    </row>
    <row r="38" spans="1:2" ht="14.25" customHeight="1">
      <c r="A38" s="473" t="s">
        <v>336</v>
      </c>
      <c r="B38" s="474" t="s">
        <v>337</v>
      </c>
    </row>
    <row r="39" spans="1:2" ht="14.25" customHeight="1">
      <c r="A39" s="473" t="s">
        <v>338</v>
      </c>
      <c r="B39" s="474" t="s">
        <v>339</v>
      </c>
    </row>
    <row r="40" spans="1:2" ht="14.25" customHeight="1">
      <c r="A40" s="473" t="s">
        <v>340</v>
      </c>
      <c r="B40" s="474" t="s">
        <v>341</v>
      </c>
    </row>
    <row r="41" spans="1:2" ht="14.25" customHeight="1">
      <c r="A41" s="473" t="s">
        <v>342</v>
      </c>
      <c r="B41" s="474" t="s">
        <v>343</v>
      </c>
    </row>
    <row r="42" spans="1:2" ht="14.25" customHeight="1">
      <c r="A42" s="473" t="s">
        <v>344</v>
      </c>
      <c r="B42" s="474" t="s">
        <v>345</v>
      </c>
    </row>
    <row r="43" spans="1:2" ht="14.25" customHeight="1">
      <c r="A43" s="473" t="s">
        <v>346</v>
      </c>
      <c r="B43" s="474" t="s">
        <v>347</v>
      </c>
    </row>
    <row r="44" spans="1:2" ht="14.25" customHeight="1">
      <c r="A44" s="473" t="s">
        <v>348</v>
      </c>
      <c r="B44" s="474" t="s">
        <v>349</v>
      </c>
    </row>
    <row r="45" spans="1:2" ht="14.25" customHeight="1">
      <c r="A45" s="473" t="s">
        <v>350</v>
      </c>
      <c r="B45" s="474" t="s">
        <v>351</v>
      </c>
    </row>
    <row r="46" spans="1:2" ht="14.25" customHeight="1">
      <c r="A46" s="473" t="s">
        <v>352</v>
      </c>
      <c r="B46" s="474" t="s">
        <v>353</v>
      </c>
    </row>
    <row r="47" spans="1:2" ht="14.25" customHeight="1">
      <c r="A47" s="473" t="s">
        <v>354</v>
      </c>
      <c r="B47" s="474" t="s">
        <v>355</v>
      </c>
    </row>
    <row r="48" spans="1:2" ht="14.25" customHeight="1">
      <c r="A48" s="473" t="s">
        <v>356</v>
      </c>
      <c r="B48" s="474" t="s">
        <v>357</v>
      </c>
    </row>
    <row r="49" spans="1:2" ht="14.25" customHeight="1">
      <c r="A49" s="473" t="s">
        <v>358</v>
      </c>
      <c r="B49" s="474" t="s">
        <v>359</v>
      </c>
    </row>
    <row r="50" spans="1:2" ht="14.25" customHeight="1">
      <c r="A50" s="473" t="s">
        <v>360</v>
      </c>
      <c r="B50" s="474" t="s">
        <v>361</v>
      </c>
    </row>
    <row r="51" spans="1:2" ht="14.25" customHeight="1">
      <c r="A51" s="473" t="s">
        <v>362</v>
      </c>
      <c r="B51" s="474" t="s">
        <v>363</v>
      </c>
    </row>
    <row r="52" spans="1:2" ht="14.25" customHeight="1">
      <c r="A52" s="473" t="s">
        <v>364</v>
      </c>
      <c r="B52" s="474" t="s">
        <v>365</v>
      </c>
    </row>
    <row r="53" spans="1:2" ht="14.25" customHeight="1">
      <c r="A53" s="473" t="s">
        <v>366</v>
      </c>
      <c r="B53" s="474" t="s">
        <v>367</v>
      </c>
    </row>
    <row r="54" spans="1:2" ht="14.25" customHeight="1">
      <c r="A54" s="473" t="s">
        <v>368</v>
      </c>
      <c r="B54" s="474" t="s">
        <v>369</v>
      </c>
    </row>
    <row r="55" spans="1:2" ht="14.25" customHeight="1">
      <c r="A55" s="473" t="s">
        <v>370</v>
      </c>
      <c r="B55" s="474" t="s">
        <v>371</v>
      </c>
    </row>
    <row r="56" spans="1:2" ht="14.25" customHeight="1">
      <c r="A56" s="473" t="s">
        <v>372</v>
      </c>
      <c r="B56" s="474" t="s">
        <v>373</v>
      </c>
    </row>
    <row r="57" spans="1:2" ht="14.25" customHeight="1">
      <c r="A57" s="473" t="s">
        <v>374</v>
      </c>
      <c r="B57" s="474" t="s">
        <v>375</v>
      </c>
    </row>
    <row r="58" spans="1:2" ht="14.25" customHeight="1">
      <c r="A58" s="473" t="s">
        <v>376</v>
      </c>
      <c r="B58" s="474" t="s">
        <v>377</v>
      </c>
    </row>
    <row r="59" spans="1:2" ht="14.25" customHeight="1">
      <c r="A59" s="473" t="s">
        <v>378</v>
      </c>
      <c r="B59" s="474" t="s">
        <v>379</v>
      </c>
    </row>
    <row r="60" spans="1:2" ht="14.25" customHeight="1">
      <c r="A60" s="473" t="s">
        <v>380</v>
      </c>
      <c r="B60" s="474" t="s">
        <v>381</v>
      </c>
    </row>
    <row r="61" spans="1:2" ht="14.25" customHeight="1">
      <c r="A61" s="473" t="s">
        <v>382</v>
      </c>
      <c r="B61" s="474" t="s">
        <v>383</v>
      </c>
    </row>
    <row r="62" spans="1:2" ht="14.25" customHeight="1">
      <c r="A62" s="473" t="s">
        <v>384</v>
      </c>
      <c r="B62" s="474" t="s">
        <v>385</v>
      </c>
    </row>
    <row r="63" spans="1:2" ht="14.25" customHeight="1">
      <c r="A63" s="473" t="s">
        <v>386</v>
      </c>
      <c r="B63" s="474" t="s">
        <v>387</v>
      </c>
    </row>
    <row r="64" spans="1:2" ht="14.25" customHeight="1">
      <c r="A64" s="473" t="s">
        <v>388</v>
      </c>
      <c r="B64" s="474" t="s">
        <v>389</v>
      </c>
    </row>
    <row r="65" spans="1:2" ht="14.25" customHeight="1">
      <c r="A65" s="473" t="s">
        <v>390</v>
      </c>
      <c r="B65" s="474" t="s">
        <v>391</v>
      </c>
    </row>
    <row r="66" spans="1:2" ht="14.25" customHeight="1">
      <c r="A66" s="473" t="s">
        <v>392</v>
      </c>
      <c r="B66" s="474" t="s">
        <v>393</v>
      </c>
    </row>
    <row r="67" spans="1:2" ht="14.25" customHeight="1">
      <c r="A67" s="473" t="s">
        <v>394</v>
      </c>
      <c r="B67" s="474" t="s">
        <v>395</v>
      </c>
    </row>
    <row r="68" spans="1:2" ht="14.25" customHeight="1">
      <c r="A68" s="473" t="s">
        <v>396</v>
      </c>
      <c r="B68" s="474" t="s">
        <v>397</v>
      </c>
    </row>
    <row r="69" spans="1:2" ht="14.25" customHeight="1">
      <c r="A69" s="473" t="s">
        <v>398</v>
      </c>
      <c r="B69" s="474" t="s">
        <v>399</v>
      </c>
    </row>
    <row r="70" spans="1:2" ht="14.25" customHeight="1">
      <c r="A70" s="473" t="s">
        <v>400</v>
      </c>
      <c r="B70" s="474" t="s">
        <v>401</v>
      </c>
    </row>
    <row r="71" spans="1:2" ht="14.25" customHeight="1">
      <c r="A71" s="473" t="s">
        <v>402</v>
      </c>
      <c r="B71" s="474" t="s">
        <v>403</v>
      </c>
    </row>
    <row r="72" spans="1:2" ht="14.25" customHeight="1">
      <c r="A72" s="473" t="s">
        <v>404</v>
      </c>
      <c r="B72" s="474" t="s">
        <v>405</v>
      </c>
    </row>
    <row r="73" spans="1:2" ht="14.25" customHeight="1">
      <c r="A73" s="473" t="s">
        <v>406</v>
      </c>
      <c r="B73" s="474" t="s">
        <v>407</v>
      </c>
    </row>
    <row r="74" spans="1:2" ht="14.25" customHeight="1">
      <c r="A74" s="465">
        <v>90</v>
      </c>
      <c r="B74" s="466" t="s">
        <v>408</v>
      </c>
    </row>
    <row r="75" spans="1:2" ht="14.25" customHeight="1">
      <c r="A75" s="465">
        <v>91</v>
      </c>
      <c r="B75" s="466" t="s">
        <v>409</v>
      </c>
    </row>
    <row r="76" spans="1:2" ht="14.25" customHeight="1">
      <c r="A76" s="465">
        <v>92</v>
      </c>
      <c r="B76" s="466" t="s">
        <v>410</v>
      </c>
    </row>
    <row r="77" spans="1:2" ht="14.25" customHeight="1">
      <c r="A77" s="465">
        <v>93</v>
      </c>
      <c r="B77" s="466" t="s">
        <v>411</v>
      </c>
    </row>
    <row r="78" spans="1:2" ht="14.25" customHeight="1">
      <c r="A78" s="465">
        <v>94</v>
      </c>
      <c r="B78" s="466" t="s">
        <v>412</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159"/>
  <sheetViews>
    <sheetView workbookViewId="0" topLeftCell="A111">
      <selection activeCell="E154" sqref="E154"/>
    </sheetView>
  </sheetViews>
  <sheetFormatPr defaultColWidth="9.00390625" defaultRowHeight="14.25"/>
  <cols>
    <col min="1" max="1" width="4.25390625" style="455" customWidth="1"/>
    <col min="2" max="2" width="19.00390625" style="0" customWidth="1"/>
    <col min="3" max="3" width="10.50390625" style="455" customWidth="1"/>
    <col min="4" max="4" width="9.00390625" style="455" customWidth="1"/>
  </cols>
  <sheetData>
    <row r="1" spans="1:4" s="454" customFormat="1" ht="12">
      <c r="A1" s="456" t="s">
        <v>413</v>
      </c>
      <c r="B1" s="457" t="s">
        <v>414</v>
      </c>
      <c r="C1" s="458" t="s">
        <v>415</v>
      </c>
      <c r="D1" s="456" t="s">
        <v>264</v>
      </c>
    </row>
    <row r="2" spans="1:5" s="454" customFormat="1" ht="12">
      <c r="A2" s="458">
        <v>1</v>
      </c>
      <c r="B2" s="457" t="s">
        <v>416</v>
      </c>
      <c r="C2" s="458">
        <v>530000</v>
      </c>
      <c r="D2" s="458"/>
      <c r="E2" s="458"/>
    </row>
    <row r="3" spans="1:5" s="454" customFormat="1" ht="12">
      <c r="A3" s="458">
        <v>2</v>
      </c>
      <c r="B3" s="459" t="s">
        <v>417</v>
      </c>
      <c r="C3" s="460">
        <v>530100</v>
      </c>
      <c r="D3" s="458" t="str">
        <f>LEFT(C3,4)</f>
        <v>5301</v>
      </c>
      <c r="E3" s="458"/>
    </row>
    <row r="4" spans="1:5" s="454" customFormat="1" ht="12">
      <c r="A4" s="458">
        <v>3</v>
      </c>
      <c r="B4" s="459" t="s">
        <v>418</v>
      </c>
      <c r="C4" s="460">
        <v>530101</v>
      </c>
      <c r="D4" s="458" t="str">
        <f aca="true" t="shared" si="0" ref="D4:D69">LEFT(C4,4)</f>
        <v>5301</v>
      </c>
      <c r="E4" s="458"/>
    </row>
    <row r="5" spans="1:5" s="454" customFormat="1" ht="12">
      <c r="A5" s="458">
        <v>4</v>
      </c>
      <c r="B5" s="459" t="s">
        <v>419</v>
      </c>
      <c r="C5" s="460">
        <v>530102</v>
      </c>
      <c r="D5" s="458" t="str">
        <f t="shared" si="0"/>
        <v>5301</v>
      </c>
      <c r="E5" s="458"/>
    </row>
    <row r="6" spans="1:5" s="454" customFormat="1" ht="12">
      <c r="A6" s="458">
        <v>5</v>
      </c>
      <c r="B6" s="459" t="s">
        <v>420</v>
      </c>
      <c r="C6" s="460">
        <v>530103</v>
      </c>
      <c r="D6" s="458" t="str">
        <f t="shared" si="0"/>
        <v>5301</v>
      </c>
      <c r="E6" s="458"/>
    </row>
    <row r="7" spans="1:5" s="454" customFormat="1" ht="12">
      <c r="A7" s="458">
        <v>6</v>
      </c>
      <c r="B7" s="459" t="s">
        <v>421</v>
      </c>
      <c r="C7" s="460">
        <v>530111</v>
      </c>
      <c r="D7" s="458" t="str">
        <f t="shared" si="0"/>
        <v>5301</v>
      </c>
      <c r="E7" s="458"/>
    </row>
    <row r="8" spans="1:5" s="454" customFormat="1" ht="12">
      <c r="A8" s="458">
        <v>7</v>
      </c>
      <c r="B8" s="459" t="s">
        <v>422</v>
      </c>
      <c r="C8" s="460">
        <v>530112</v>
      </c>
      <c r="D8" s="458" t="str">
        <f t="shared" si="0"/>
        <v>5301</v>
      </c>
      <c r="E8" s="458"/>
    </row>
    <row r="9" spans="1:5" s="454" customFormat="1" ht="12">
      <c r="A9" s="458">
        <v>8</v>
      </c>
      <c r="B9" s="459" t="s">
        <v>423</v>
      </c>
      <c r="C9" s="460">
        <v>530113</v>
      </c>
      <c r="D9" s="458" t="str">
        <f t="shared" si="0"/>
        <v>5301</v>
      </c>
      <c r="E9" s="458"/>
    </row>
    <row r="10" spans="1:5" s="454" customFormat="1" ht="12">
      <c r="A10" s="458">
        <v>9</v>
      </c>
      <c r="B10" s="461" t="s">
        <v>424</v>
      </c>
      <c r="C10" s="460">
        <v>530121</v>
      </c>
      <c r="D10" s="458" t="str">
        <f t="shared" si="0"/>
        <v>5301</v>
      </c>
      <c r="E10" s="458"/>
    </row>
    <row r="11" spans="1:5" s="454" customFormat="1" ht="12">
      <c r="A11" s="458">
        <v>10</v>
      </c>
      <c r="B11" s="459" t="s">
        <v>425</v>
      </c>
      <c r="C11" s="460">
        <v>530122</v>
      </c>
      <c r="D11" s="458" t="str">
        <f t="shared" si="0"/>
        <v>5301</v>
      </c>
      <c r="E11" s="458"/>
    </row>
    <row r="12" spans="1:5" s="454" customFormat="1" ht="12">
      <c r="A12" s="458">
        <v>11</v>
      </c>
      <c r="B12" s="459" t="s">
        <v>426</v>
      </c>
      <c r="C12" s="460">
        <v>530124</v>
      </c>
      <c r="D12" s="458" t="str">
        <f t="shared" si="0"/>
        <v>5301</v>
      </c>
      <c r="E12" s="458"/>
    </row>
    <row r="13" spans="1:5" s="454" customFormat="1" ht="12">
      <c r="A13" s="458">
        <v>12</v>
      </c>
      <c r="B13" s="459" t="s">
        <v>427</v>
      </c>
      <c r="C13" s="460">
        <v>530125</v>
      </c>
      <c r="D13" s="458" t="str">
        <f t="shared" si="0"/>
        <v>5301</v>
      </c>
      <c r="E13" s="458"/>
    </row>
    <row r="14" spans="1:5" s="454" customFormat="1" ht="12">
      <c r="A14" s="458">
        <v>13</v>
      </c>
      <c r="B14" s="459" t="s">
        <v>428</v>
      </c>
      <c r="C14" s="460">
        <v>530126</v>
      </c>
      <c r="D14" s="458" t="str">
        <f t="shared" si="0"/>
        <v>5301</v>
      </c>
      <c r="E14" s="458"/>
    </row>
    <row r="15" spans="1:5" s="454" customFormat="1" ht="12">
      <c r="A15" s="458">
        <v>14</v>
      </c>
      <c r="B15" s="459" t="s">
        <v>429</v>
      </c>
      <c r="C15" s="460">
        <v>530128</v>
      </c>
      <c r="D15" s="458" t="str">
        <f t="shared" si="0"/>
        <v>5301</v>
      </c>
      <c r="E15" s="458"/>
    </row>
    <row r="16" spans="1:5" s="454" customFormat="1" ht="12">
      <c r="A16" s="458">
        <v>15</v>
      </c>
      <c r="B16" s="459" t="s">
        <v>430</v>
      </c>
      <c r="C16" s="460">
        <v>530129</v>
      </c>
      <c r="D16" s="458" t="str">
        <f t="shared" si="0"/>
        <v>5301</v>
      </c>
      <c r="E16" s="458"/>
    </row>
    <row r="17" spans="1:5" s="454" customFormat="1" ht="12">
      <c r="A17" s="458">
        <v>16</v>
      </c>
      <c r="B17" s="461" t="s">
        <v>431</v>
      </c>
      <c r="C17" s="460">
        <v>530200</v>
      </c>
      <c r="D17" s="458" t="str">
        <f t="shared" si="0"/>
        <v>5302</v>
      </c>
      <c r="E17" s="462" t="s">
        <v>432</v>
      </c>
    </row>
    <row r="18" spans="1:5" s="454" customFormat="1" ht="12">
      <c r="A18" s="458">
        <v>17</v>
      </c>
      <c r="B18" s="461" t="s">
        <v>433</v>
      </c>
      <c r="C18" s="460">
        <v>530227</v>
      </c>
      <c r="D18" s="458" t="str">
        <f t="shared" si="0"/>
        <v>5302</v>
      </c>
      <c r="E18" s="463"/>
    </row>
    <row r="19" spans="1:5" s="454" customFormat="1" ht="12">
      <c r="A19" s="458">
        <v>18</v>
      </c>
      <c r="B19" s="461" t="s">
        <v>434</v>
      </c>
      <c r="C19" s="460">
        <v>530281</v>
      </c>
      <c r="D19" s="458" t="str">
        <f t="shared" si="0"/>
        <v>5302</v>
      </c>
      <c r="E19" s="463"/>
    </row>
    <row r="20" spans="1:5" s="454" customFormat="1" ht="12">
      <c r="A20" s="458">
        <v>19</v>
      </c>
      <c r="B20" s="461" t="s">
        <v>435</v>
      </c>
      <c r="C20" s="460">
        <v>530291</v>
      </c>
      <c r="D20" s="458" t="str">
        <f t="shared" si="0"/>
        <v>5302</v>
      </c>
      <c r="E20" s="463"/>
    </row>
    <row r="21" spans="1:5" s="454" customFormat="1" ht="12">
      <c r="A21" s="458">
        <v>20</v>
      </c>
      <c r="B21" s="461" t="s">
        <v>436</v>
      </c>
      <c r="C21" s="460">
        <v>530292</v>
      </c>
      <c r="D21" s="458" t="str">
        <f t="shared" si="0"/>
        <v>5302</v>
      </c>
      <c r="E21" s="463"/>
    </row>
    <row r="22" spans="1:4" s="454" customFormat="1" ht="12">
      <c r="A22" s="458">
        <v>21</v>
      </c>
      <c r="B22" s="459" t="s">
        <v>437</v>
      </c>
      <c r="C22" s="460">
        <v>530300</v>
      </c>
      <c r="D22" s="458" t="str">
        <f t="shared" si="0"/>
        <v>5303</v>
      </c>
    </row>
    <row r="23" spans="1:4" s="454" customFormat="1" ht="12">
      <c r="A23" s="458">
        <v>22</v>
      </c>
      <c r="B23" s="459" t="s">
        <v>438</v>
      </c>
      <c r="C23" s="460">
        <v>530301</v>
      </c>
      <c r="D23" s="458" t="str">
        <f t="shared" si="0"/>
        <v>5303</v>
      </c>
    </row>
    <row r="24" spans="1:4" s="454" customFormat="1" ht="12">
      <c r="A24" s="458">
        <v>23</v>
      </c>
      <c r="B24" s="459" t="s">
        <v>439</v>
      </c>
      <c r="C24" s="460">
        <v>530302</v>
      </c>
      <c r="D24" s="458" t="str">
        <f t="shared" si="0"/>
        <v>5303</v>
      </c>
    </row>
    <row r="25" spans="1:4" s="454" customFormat="1" ht="12">
      <c r="A25" s="458">
        <v>24</v>
      </c>
      <c r="B25" s="459" t="s">
        <v>440</v>
      </c>
      <c r="C25" s="460">
        <v>530321</v>
      </c>
      <c r="D25" s="458" t="str">
        <f t="shared" si="0"/>
        <v>5303</v>
      </c>
    </row>
    <row r="26" spans="1:4" s="454" customFormat="1" ht="12">
      <c r="A26" s="458">
        <v>25</v>
      </c>
      <c r="B26" s="459" t="s">
        <v>441</v>
      </c>
      <c r="C26" s="460">
        <v>530322</v>
      </c>
      <c r="D26" s="458" t="str">
        <f t="shared" si="0"/>
        <v>5303</v>
      </c>
    </row>
    <row r="27" spans="1:4" s="454" customFormat="1" ht="12">
      <c r="A27" s="458">
        <v>26</v>
      </c>
      <c r="B27" s="459" t="s">
        <v>442</v>
      </c>
      <c r="C27" s="460">
        <v>530323</v>
      </c>
      <c r="D27" s="458" t="str">
        <f t="shared" si="0"/>
        <v>5303</v>
      </c>
    </row>
    <row r="28" spans="1:4" s="454" customFormat="1" ht="12">
      <c r="A28" s="458">
        <v>27</v>
      </c>
      <c r="B28" s="459" t="s">
        <v>443</v>
      </c>
      <c r="C28" s="460">
        <v>530324</v>
      </c>
      <c r="D28" s="458" t="str">
        <f t="shared" si="0"/>
        <v>5303</v>
      </c>
    </row>
    <row r="29" spans="1:4" s="454" customFormat="1" ht="12">
      <c r="A29" s="458">
        <v>28</v>
      </c>
      <c r="B29" s="459" t="s">
        <v>444</v>
      </c>
      <c r="C29" s="460">
        <v>530325</v>
      </c>
      <c r="D29" s="458" t="str">
        <f t="shared" si="0"/>
        <v>5303</v>
      </c>
    </row>
    <row r="30" spans="1:4" s="454" customFormat="1" ht="12">
      <c r="A30" s="458">
        <v>29</v>
      </c>
      <c r="B30" s="459" t="s">
        <v>445</v>
      </c>
      <c r="C30" s="460">
        <v>530326</v>
      </c>
      <c r="D30" s="458" t="str">
        <f t="shared" si="0"/>
        <v>5303</v>
      </c>
    </row>
    <row r="31" spans="1:4" s="454" customFormat="1" ht="12">
      <c r="A31" s="458">
        <v>30</v>
      </c>
      <c r="B31" s="461" t="s">
        <v>446</v>
      </c>
      <c r="C31" s="460">
        <v>530328</v>
      </c>
      <c r="D31" s="458" t="str">
        <f t="shared" si="0"/>
        <v>5303</v>
      </c>
    </row>
    <row r="32" spans="1:4" s="454" customFormat="1" ht="12">
      <c r="A32" s="458">
        <v>31</v>
      </c>
      <c r="B32" s="459" t="s">
        <v>447</v>
      </c>
      <c r="C32" s="460">
        <v>530381</v>
      </c>
      <c r="D32" s="458" t="str">
        <f t="shared" si="0"/>
        <v>5303</v>
      </c>
    </row>
    <row r="33" spans="1:4" s="454" customFormat="1" ht="12">
      <c r="A33" s="458">
        <v>32</v>
      </c>
      <c r="B33" s="459" t="s">
        <v>448</v>
      </c>
      <c r="C33" s="460">
        <v>530400</v>
      </c>
      <c r="D33" s="458" t="str">
        <f t="shared" si="0"/>
        <v>5304</v>
      </c>
    </row>
    <row r="34" spans="1:4" s="454" customFormat="1" ht="12">
      <c r="A34" s="458">
        <v>33</v>
      </c>
      <c r="B34" s="459" t="s">
        <v>449</v>
      </c>
      <c r="C34" s="460">
        <v>530401</v>
      </c>
      <c r="D34" s="458" t="str">
        <f t="shared" si="0"/>
        <v>5304</v>
      </c>
    </row>
    <row r="35" spans="1:4" s="454" customFormat="1" ht="12">
      <c r="A35" s="458">
        <v>34</v>
      </c>
      <c r="B35" s="459" t="s">
        <v>450</v>
      </c>
      <c r="C35" s="460">
        <v>530402</v>
      </c>
      <c r="D35" s="458" t="str">
        <f t="shared" si="0"/>
        <v>5304</v>
      </c>
    </row>
    <row r="36" spans="1:4" s="454" customFormat="1" ht="12">
      <c r="A36" s="458">
        <v>35</v>
      </c>
      <c r="B36" s="461" t="s">
        <v>451</v>
      </c>
      <c r="C36" s="460">
        <v>530421</v>
      </c>
      <c r="D36" s="458" t="str">
        <f t="shared" si="0"/>
        <v>5304</v>
      </c>
    </row>
    <row r="37" spans="1:4" s="454" customFormat="1" ht="12">
      <c r="A37" s="458">
        <v>36</v>
      </c>
      <c r="B37" s="459" t="s">
        <v>452</v>
      </c>
      <c r="C37" s="460">
        <v>530422</v>
      </c>
      <c r="D37" s="458" t="str">
        <f t="shared" si="0"/>
        <v>5304</v>
      </c>
    </row>
    <row r="38" spans="1:4" s="454" customFormat="1" ht="12">
      <c r="A38" s="458">
        <v>37</v>
      </c>
      <c r="B38" s="459" t="s">
        <v>453</v>
      </c>
      <c r="C38" s="460">
        <v>530423</v>
      </c>
      <c r="D38" s="458" t="str">
        <f t="shared" si="0"/>
        <v>5304</v>
      </c>
    </row>
    <row r="39" spans="1:4" s="454" customFormat="1" ht="12">
      <c r="A39" s="458">
        <v>38</v>
      </c>
      <c r="B39" s="459" t="s">
        <v>454</v>
      </c>
      <c r="C39" s="460">
        <v>530424</v>
      </c>
      <c r="D39" s="458" t="str">
        <f t="shared" si="0"/>
        <v>5304</v>
      </c>
    </row>
    <row r="40" spans="1:4" s="454" customFormat="1" ht="12">
      <c r="A40" s="458">
        <v>39</v>
      </c>
      <c r="B40" s="459" t="s">
        <v>455</v>
      </c>
      <c r="C40" s="460">
        <v>530425</v>
      </c>
      <c r="D40" s="458" t="str">
        <f t="shared" si="0"/>
        <v>5304</v>
      </c>
    </row>
    <row r="41" spans="1:4" s="454" customFormat="1" ht="12">
      <c r="A41" s="458">
        <v>40</v>
      </c>
      <c r="B41" s="459" t="s">
        <v>456</v>
      </c>
      <c r="C41" s="460">
        <v>530426</v>
      </c>
      <c r="D41" s="458" t="str">
        <f t="shared" si="0"/>
        <v>5304</v>
      </c>
    </row>
    <row r="42" spans="1:4" s="454" customFormat="1" ht="12">
      <c r="A42" s="458">
        <v>41</v>
      </c>
      <c r="B42" s="459" t="s">
        <v>457</v>
      </c>
      <c r="C42" s="460">
        <v>530427</v>
      </c>
      <c r="D42" s="458" t="str">
        <f t="shared" si="0"/>
        <v>5304</v>
      </c>
    </row>
    <row r="43" spans="1:4" s="454" customFormat="1" ht="12">
      <c r="A43" s="458">
        <v>42</v>
      </c>
      <c r="B43" s="459" t="s">
        <v>458</v>
      </c>
      <c r="C43" s="460">
        <v>530428</v>
      </c>
      <c r="D43" s="458" t="str">
        <f t="shared" si="0"/>
        <v>5304</v>
      </c>
    </row>
    <row r="44" spans="1:4" s="454" customFormat="1" ht="12">
      <c r="A44" s="458">
        <v>43</v>
      </c>
      <c r="B44" s="459" t="s">
        <v>459</v>
      </c>
      <c r="C44" s="460">
        <v>530500</v>
      </c>
      <c r="D44" s="458" t="str">
        <f t="shared" si="0"/>
        <v>5305</v>
      </c>
    </row>
    <row r="45" spans="1:4" s="454" customFormat="1" ht="12">
      <c r="A45" s="458">
        <v>44</v>
      </c>
      <c r="B45" s="459" t="s">
        <v>460</v>
      </c>
      <c r="C45" s="460">
        <v>530501</v>
      </c>
      <c r="D45" s="458" t="str">
        <f t="shared" si="0"/>
        <v>5305</v>
      </c>
    </row>
    <row r="46" spans="1:4" s="454" customFormat="1" ht="12">
      <c r="A46" s="458">
        <v>45</v>
      </c>
      <c r="B46" s="459" t="s">
        <v>461</v>
      </c>
      <c r="C46" s="460">
        <v>530502</v>
      </c>
      <c r="D46" s="458" t="str">
        <f t="shared" si="0"/>
        <v>5305</v>
      </c>
    </row>
    <row r="47" spans="1:4" s="454" customFormat="1" ht="12">
      <c r="A47" s="458">
        <v>46</v>
      </c>
      <c r="B47" s="459" t="s">
        <v>462</v>
      </c>
      <c r="C47" s="460">
        <v>530521</v>
      </c>
      <c r="D47" s="458" t="str">
        <f t="shared" si="0"/>
        <v>5305</v>
      </c>
    </row>
    <row r="48" spans="1:4" s="454" customFormat="1" ht="12">
      <c r="A48" s="458">
        <v>47</v>
      </c>
      <c r="B48" s="461" t="s">
        <v>463</v>
      </c>
      <c r="C48" s="460">
        <v>530522</v>
      </c>
      <c r="D48" s="458" t="str">
        <f t="shared" si="0"/>
        <v>5305</v>
      </c>
    </row>
    <row r="49" spans="1:4" s="454" customFormat="1" ht="12">
      <c r="A49" s="458">
        <v>48</v>
      </c>
      <c r="B49" s="459" t="s">
        <v>464</v>
      </c>
      <c r="C49" s="460">
        <v>530523</v>
      </c>
      <c r="D49" s="458" t="str">
        <f t="shared" si="0"/>
        <v>5305</v>
      </c>
    </row>
    <row r="50" spans="1:4" s="454" customFormat="1" ht="12">
      <c r="A50" s="458">
        <v>49</v>
      </c>
      <c r="B50" s="459" t="s">
        <v>465</v>
      </c>
      <c r="C50" s="460">
        <v>530524</v>
      </c>
      <c r="D50" s="458" t="str">
        <f t="shared" si="0"/>
        <v>5305</v>
      </c>
    </row>
    <row r="51" spans="1:4" s="454" customFormat="1" ht="12">
      <c r="A51" s="458">
        <v>50</v>
      </c>
      <c r="B51" s="459" t="s">
        <v>466</v>
      </c>
      <c r="C51" s="460">
        <v>530600</v>
      </c>
      <c r="D51" s="458" t="str">
        <f t="shared" si="0"/>
        <v>5306</v>
      </c>
    </row>
    <row r="52" spans="1:4" s="454" customFormat="1" ht="12">
      <c r="A52" s="458">
        <v>51</v>
      </c>
      <c r="B52" s="459" t="s">
        <v>467</v>
      </c>
      <c r="C52" s="460">
        <v>530601</v>
      </c>
      <c r="D52" s="458" t="str">
        <f t="shared" si="0"/>
        <v>5306</v>
      </c>
    </row>
    <row r="53" spans="1:4" s="454" customFormat="1" ht="12">
      <c r="A53" s="458">
        <v>52</v>
      </c>
      <c r="B53" s="459" t="s">
        <v>468</v>
      </c>
      <c r="C53" s="460">
        <v>530602</v>
      </c>
      <c r="D53" s="458" t="str">
        <f t="shared" si="0"/>
        <v>5306</v>
      </c>
    </row>
    <row r="54" spans="1:4" s="454" customFormat="1" ht="12">
      <c r="A54" s="458">
        <v>53</v>
      </c>
      <c r="B54" s="459" t="s">
        <v>469</v>
      </c>
      <c r="C54" s="460">
        <v>530621</v>
      </c>
      <c r="D54" s="458" t="str">
        <f t="shared" si="0"/>
        <v>5306</v>
      </c>
    </row>
    <row r="55" spans="1:4" s="454" customFormat="1" ht="12">
      <c r="A55" s="458">
        <v>54</v>
      </c>
      <c r="B55" s="459" t="s">
        <v>470</v>
      </c>
      <c r="C55" s="460">
        <v>530622</v>
      </c>
      <c r="D55" s="458" t="str">
        <f t="shared" si="0"/>
        <v>5306</v>
      </c>
    </row>
    <row r="56" spans="1:4" s="454" customFormat="1" ht="12">
      <c r="A56" s="458">
        <v>55</v>
      </c>
      <c r="B56" s="459" t="s">
        <v>471</v>
      </c>
      <c r="C56" s="460">
        <v>530623</v>
      </c>
      <c r="D56" s="458" t="str">
        <f t="shared" si="0"/>
        <v>5306</v>
      </c>
    </row>
    <row r="57" spans="1:4" s="454" customFormat="1" ht="12">
      <c r="A57" s="458">
        <v>56</v>
      </c>
      <c r="B57" s="459" t="s">
        <v>472</v>
      </c>
      <c r="C57" s="460">
        <v>530624</v>
      </c>
      <c r="D57" s="458" t="str">
        <f t="shared" si="0"/>
        <v>5306</v>
      </c>
    </row>
    <row r="58" spans="1:4" s="454" customFormat="1" ht="12">
      <c r="A58" s="458">
        <v>57</v>
      </c>
      <c r="B58" s="459" t="s">
        <v>473</v>
      </c>
      <c r="C58" s="460">
        <v>530625</v>
      </c>
      <c r="D58" s="458" t="str">
        <f t="shared" si="0"/>
        <v>5306</v>
      </c>
    </row>
    <row r="59" spans="1:4" s="454" customFormat="1" ht="12">
      <c r="A59" s="458">
        <v>58</v>
      </c>
      <c r="B59" s="459" t="s">
        <v>474</v>
      </c>
      <c r="C59" s="460">
        <v>530626</v>
      </c>
      <c r="D59" s="458" t="str">
        <f t="shared" si="0"/>
        <v>5306</v>
      </c>
    </row>
    <row r="60" spans="1:4" s="454" customFormat="1" ht="12">
      <c r="A60" s="458">
        <v>59</v>
      </c>
      <c r="B60" s="459" t="s">
        <v>475</v>
      </c>
      <c r="C60" s="460">
        <v>530627</v>
      </c>
      <c r="D60" s="458" t="str">
        <f t="shared" si="0"/>
        <v>5306</v>
      </c>
    </row>
    <row r="61" spans="1:4" s="454" customFormat="1" ht="12">
      <c r="A61" s="458">
        <v>60</v>
      </c>
      <c r="B61" s="459" t="s">
        <v>476</v>
      </c>
      <c r="C61" s="460">
        <v>530628</v>
      </c>
      <c r="D61" s="458" t="str">
        <f t="shared" si="0"/>
        <v>5306</v>
      </c>
    </row>
    <row r="62" spans="1:4" s="454" customFormat="1" ht="12">
      <c r="A62" s="458">
        <v>61</v>
      </c>
      <c r="B62" s="459" t="s">
        <v>477</v>
      </c>
      <c r="C62" s="460">
        <v>530629</v>
      </c>
      <c r="D62" s="458" t="str">
        <f t="shared" si="0"/>
        <v>5306</v>
      </c>
    </row>
    <row r="63" spans="1:4" s="454" customFormat="1" ht="12">
      <c r="A63" s="458">
        <v>62</v>
      </c>
      <c r="B63" s="459" t="s">
        <v>478</v>
      </c>
      <c r="C63" s="460">
        <v>530630</v>
      </c>
      <c r="D63" s="458" t="str">
        <f t="shared" si="0"/>
        <v>5306</v>
      </c>
    </row>
    <row r="64" spans="1:4" s="454" customFormat="1" ht="12">
      <c r="A64" s="458">
        <v>63</v>
      </c>
      <c r="B64" s="459" t="s">
        <v>479</v>
      </c>
      <c r="C64" s="460">
        <v>530700</v>
      </c>
      <c r="D64" s="458" t="str">
        <f t="shared" si="0"/>
        <v>5307</v>
      </c>
    </row>
    <row r="65" spans="1:4" s="454" customFormat="1" ht="12">
      <c r="A65" s="458">
        <v>64</v>
      </c>
      <c r="B65" s="459" t="s">
        <v>480</v>
      </c>
      <c r="C65" s="460">
        <v>530701</v>
      </c>
      <c r="D65" s="458" t="str">
        <f t="shared" si="0"/>
        <v>5307</v>
      </c>
    </row>
    <row r="66" spans="1:4" s="454" customFormat="1" ht="12">
      <c r="A66" s="458">
        <v>65</v>
      </c>
      <c r="B66" s="459" t="s">
        <v>481</v>
      </c>
      <c r="C66" s="460">
        <v>530702</v>
      </c>
      <c r="D66" s="458" t="str">
        <f t="shared" si="0"/>
        <v>5307</v>
      </c>
    </row>
    <row r="67" spans="1:4" s="454" customFormat="1" ht="12">
      <c r="A67" s="458">
        <v>66</v>
      </c>
      <c r="B67" s="459" t="s">
        <v>482</v>
      </c>
      <c r="C67" s="460">
        <v>530721</v>
      </c>
      <c r="D67" s="458" t="str">
        <f t="shared" si="0"/>
        <v>5307</v>
      </c>
    </row>
    <row r="68" spans="1:4" s="454" customFormat="1" ht="12">
      <c r="A68" s="458">
        <v>67</v>
      </c>
      <c r="B68" s="459" t="s">
        <v>483</v>
      </c>
      <c r="C68" s="460">
        <v>530722</v>
      </c>
      <c r="D68" s="458" t="str">
        <f t="shared" si="0"/>
        <v>5307</v>
      </c>
    </row>
    <row r="69" spans="1:4" s="454" customFormat="1" ht="12">
      <c r="A69" s="458">
        <v>68</v>
      </c>
      <c r="B69" s="459" t="s">
        <v>484</v>
      </c>
      <c r="C69" s="460">
        <v>530723</v>
      </c>
      <c r="D69" s="458" t="str">
        <f t="shared" si="0"/>
        <v>5307</v>
      </c>
    </row>
    <row r="70" spans="1:4" s="454" customFormat="1" ht="12">
      <c r="A70" s="458">
        <v>69</v>
      </c>
      <c r="B70" s="459" t="s">
        <v>485</v>
      </c>
      <c r="C70" s="460">
        <v>530724</v>
      </c>
      <c r="D70" s="458" t="str">
        <f aca="true" t="shared" si="1" ref="D70:D133">LEFT(C70,4)</f>
        <v>5307</v>
      </c>
    </row>
    <row r="71" spans="1:4" s="454" customFormat="1" ht="12">
      <c r="A71" s="458">
        <v>70</v>
      </c>
      <c r="B71" s="461" t="s">
        <v>486</v>
      </c>
      <c r="C71" s="460">
        <v>530800</v>
      </c>
      <c r="D71" s="458" t="str">
        <f t="shared" si="1"/>
        <v>5308</v>
      </c>
    </row>
    <row r="72" spans="1:4" s="454" customFormat="1" ht="12">
      <c r="A72" s="458">
        <v>71</v>
      </c>
      <c r="B72" s="461" t="s">
        <v>487</v>
      </c>
      <c r="C72" s="460">
        <v>530801</v>
      </c>
      <c r="D72" s="458" t="str">
        <f t="shared" si="1"/>
        <v>5308</v>
      </c>
    </row>
    <row r="73" spans="1:4" s="454" customFormat="1" ht="12">
      <c r="A73" s="458">
        <v>72</v>
      </c>
      <c r="B73" s="461" t="s">
        <v>488</v>
      </c>
      <c r="C73" s="460">
        <v>530802</v>
      </c>
      <c r="D73" s="458" t="str">
        <f t="shared" si="1"/>
        <v>5308</v>
      </c>
    </row>
    <row r="74" spans="1:4" s="454" customFormat="1" ht="12">
      <c r="A74" s="458">
        <v>73</v>
      </c>
      <c r="B74" s="461" t="s">
        <v>489</v>
      </c>
      <c r="C74" s="460">
        <v>530821</v>
      </c>
      <c r="D74" s="458" t="str">
        <f t="shared" si="1"/>
        <v>5308</v>
      </c>
    </row>
    <row r="75" spans="1:4" s="454" customFormat="1" ht="12">
      <c r="A75" s="458">
        <v>74</v>
      </c>
      <c r="B75" s="461" t="s">
        <v>490</v>
      </c>
      <c r="C75" s="460">
        <v>530822</v>
      </c>
      <c r="D75" s="458" t="str">
        <f t="shared" si="1"/>
        <v>5308</v>
      </c>
    </row>
    <row r="76" spans="1:4" s="454" customFormat="1" ht="12">
      <c r="A76" s="458">
        <v>75</v>
      </c>
      <c r="B76" s="461" t="s">
        <v>491</v>
      </c>
      <c r="C76" s="460">
        <v>530823</v>
      </c>
      <c r="D76" s="458" t="str">
        <f t="shared" si="1"/>
        <v>5308</v>
      </c>
    </row>
    <row r="77" spans="1:4" s="454" customFormat="1" ht="12">
      <c r="A77" s="458">
        <v>76</v>
      </c>
      <c r="B77" s="461" t="s">
        <v>492</v>
      </c>
      <c r="C77" s="460">
        <v>530824</v>
      </c>
      <c r="D77" s="458" t="str">
        <f t="shared" si="1"/>
        <v>5308</v>
      </c>
    </row>
    <row r="78" spans="1:4" s="454" customFormat="1" ht="12">
      <c r="A78" s="458">
        <v>77</v>
      </c>
      <c r="B78" s="461" t="s">
        <v>493</v>
      </c>
      <c r="C78" s="460">
        <v>530825</v>
      </c>
      <c r="D78" s="458" t="str">
        <f t="shared" si="1"/>
        <v>5308</v>
      </c>
    </row>
    <row r="79" spans="1:4" s="454" customFormat="1" ht="12">
      <c r="A79" s="458">
        <v>78</v>
      </c>
      <c r="B79" s="461" t="s">
        <v>494</v>
      </c>
      <c r="C79" s="460">
        <v>530826</v>
      </c>
      <c r="D79" s="458" t="str">
        <f t="shared" si="1"/>
        <v>5308</v>
      </c>
    </row>
    <row r="80" spans="1:4" s="454" customFormat="1" ht="12">
      <c r="A80" s="458">
        <v>79</v>
      </c>
      <c r="B80" s="461" t="s">
        <v>495</v>
      </c>
      <c r="C80" s="460">
        <v>530827</v>
      </c>
      <c r="D80" s="458" t="str">
        <f t="shared" si="1"/>
        <v>5308</v>
      </c>
    </row>
    <row r="81" spans="1:4" s="454" customFormat="1" ht="12">
      <c r="A81" s="458">
        <v>80</v>
      </c>
      <c r="B81" s="461" t="s">
        <v>496</v>
      </c>
      <c r="C81" s="460">
        <v>530828</v>
      </c>
      <c r="D81" s="458" t="str">
        <f t="shared" si="1"/>
        <v>5308</v>
      </c>
    </row>
    <row r="82" spans="1:4" s="454" customFormat="1" ht="12">
      <c r="A82" s="458">
        <v>81</v>
      </c>
      <c r="B82" s="461" t="s">
        <v>497</v>
      </c>
      <c r="C82" s="460">
        <v>530829</v>
      </c>
      <c r="D82" s="458" t="str">
        <f t="shared" si="1"/>
        <v>5308</v>
      </c>
    </row>
    <row r="83" spans="1:4" s="454" customFormat="1" ht="12">
      <c r="A83" s="458">
        <v>82</v>
      </c>
      <c r="B83" s="459" t="s">
        <v>498</v>
      </c>
      <c r="C83" s="460">
        <v>530900</v>
      </c>
      <c r="D83" s="458" t="str">
        <f t="shared" si="1"/>
        <v>5309</v>
      </c>
    </row>
    <row r="84" spans="1:4" s="454" customFormat="1" ht="12">
      <c r="A84" s="458">
        <v>83</v>
      </c>
      <c r="B84" s="459" t="s">
        <v>499</v>
      </c>
      <c r="C84" s="460">
        <v>530901</v>
      </c>
      <c r="D84" s="458" t="str">
        <f t="shared" si="1"/>
        <v>5309</v>
      </c>
    </row>
    <row r="85" spans="1:4" s="454" customFormat="1" ht="12">
      <c r="A85" s="458">
        <v>84</v>
      </c>
      <c r="B85" s="459" t="s">
        <v>500</v>
      </c>
      <c r="C85" s="460">
        <v>530902</v>
      </c>
      <c r="D85" s="458" t="str">
        <f t="shared" si="1"/>
        <v>5309</v>
      </c>
    </row>
    <row r="86" spans="1:4" s="454" customFormat="1" ht="12">
      <c r="A86" s="458">
        <v>85</v>
      </c>
      <c r="B86" s="459" t="s">
        <v>501</v>
      </c>
      <c r="C86" s="460">
        <v>530921</v>
      </c>
      <c r="D86" s="458" t="str">
        <f t="shared" si="1"/>
        <v>5309</v>
      </c>
    </row>
    <row r="87" spans="1:4" s="454" customFormat="1" ht="12">
      <c r="A87" s="458">
        <v>86</v>
      </c>
      <c r="B87" s="459" t="s">
        <v>502</v>
      </c>
      <c r="C87" s="460">
        <v>530922</v>
      </c>
      <c r="D87" s="458" t="str">
        <f t="shared" si="1"/>
        <v>5309</v>
      </c>
    </row>
    <row r="88" spans="1:4" s="454" customFormat="1" ht="12">
      <c r="A88" s="458">
        <v>87</v>
      </c>
      <c r="B88" s="459" t="s">
        <v>503</v>
      </c>
      <c r="C88" s="460">
        <v>530923</v>
      </c>
      <c r="D88" s="458" t="str">
        <f t="shared" si="1"/>
        <v>5309</v>
      </c>
    </row>
    <row r="89" spans="1:4" s="454" customFormat="1" ht="12">
      <c r="A89" s="458">
        <v>88</v>
      </c>
      <c r="B89" s="459" t="s">
        <v>504</v>
      </c>
      <c r="C89" s="460">
        <v>530924</v>
      </c>
      <c r="D89" s="458" t="str">
        <f t="shared" si="1"/>
        <v>5309</v>
      </c>
    </row>
    <row r="90" spans="1:4" s="454" customFormat="1" ht="12">
      <c r="A90" s="458">
        <v>89</v>
      </c>
      <c r="B90" s="459" t="s">
        <v>505</v>
      </c>
      <c r="C90" s="460">
        <v>530925</v>
      </c>
      <c r="D90" s="458" t="str">
        <f t="shared" si="1"/>
        <v>5309</v>
      </c>
    </row>
    <row r="91" spans="1:4" s="454" customFormat="1" ht="12">
      <c r="A91" s="458">
        <v>90</v>
      </c>
      <c r="B91" s="459" t="s">
        <v>506</v>
      </c>
      <c r="C91" s="460">
        <v>530926</v>
      </c>
      <c r="D91" s="458" t="str">
        <f t="shared" si="1"/>
        <v>5309</v>
      </c>
    </row>
    <row r="92" spans="1:4" s="454" customFormat="1" ht="12">
      <c r="A92" s="458">
        <v>91</v>
      </c>
      <c r="B92" s="459" t="s">
        <v>507</v>
      </c>
      <c r="C92" s="460">
        <v>530927</v>
      </c>
      <c r="D92" s="458" t="str">
        <f t="shared" si="1"/>
        <v>5309</v>
      </c>
    </row>
    <row r="93" spans="1:4" s="454" customFormat="1" ht="12">
      <c r="A93" s="458">
        <v>92</v>
      </c>
      <c r="B93" s="459" t="s">
        <v>508</v>
      </c>
      <c r="C93" s="460">
        <v>532300</v>
      </c>
      <c r="D93" s="458" t="str">
        <f t="shared" si="1"/>
        <v>5323</v>
      </c>
    </row>
    <row r="94" spans="1:4" s="454" customFormat="1" ht="12">
      <c r="A94" s="458">
        <v>93</v>
      </c>
      <c r="B94" s="459" t="s">
        <v>509</v>
      </c>
      <c r="C94" s="460">
        <v>532301</v>
      </c>
      <c r="D94" s="458" t="str">
        <f t="shared" si="1"/>
        <v>5323</v>
      </c>
    </row>
    <row r="95" spans="1:4" s="454" customFormat="1" ht="12">
      <c r="A95" s="458">
        <v>94</v>
      </c>
      <c r="B95" s="459" t="s">
        <v>510</v>
      </c>
      <c r="C95" s="460">
        <v>532322</v>
      </c>
      <c r="D95" s="458" t="str">
        <f t="shared" si="1"/>
        <v>5323</v>
      </c>
    </row>
    <row r="96" spans="1:4" s="454" customFormat="1" ht="12">
      <c r="A96" s="458">
        <v>95</v>
      </c>
      <c r="B96" s="459" t="s">
        <v>511</v>
      </c>
      <c r="C96" s="460">
        <v>532323</v>
      </c>
      <c r="D96" s="458" t="str">
        <f t="shared" si="1"/>
        <v>5323</v>
      </c>
    </row>
    <row r="97" spans="1:4" s="454" customFormat="1" ht="12">
      <c r="A97" s="458">
        <v>96</v>
      </c>
      <c r="B97" s="459" t="s">
        <v>512</v>
      </c>
      <c r="C97" s="460">
        <v>532324</v>
      </c>
      <c r="D97" s="458" t="str">
        <f t="shared" si="1"/>
        <v>5323</v>
      </c>
    </row>
    <row r="98" spans="1:4" s="454" customFormat="1" ht="12">
      <c r="A98" s="458">
        <v>97</v>
      </c>
      <c r="B98" s="459" t="s">
        <v>513</v>
      </c>
      <c r="C98" s="460">
        <v>532325</v>
      </c>
      <c r="D98" s="458" t="str">
        <f t="shared" si="1"/>
        <v>5323</v>
      </c>
    </row>
    <row r="99" spans="1:4" s="454" customFormat="1" ht="12">
      <c r="A99" s="458">
        <v>98</v>
      </c>
      <c r="B99" s="459" t="s">
        <v>514</v>
      </c>
      <c r="C99" s="460">
        <v>532326</v>
      </c>
      <c r="D99" s="458" t="str">
        <f t="shared" si="1"/>
        <v>5323</v>
      </c>
    </row>
    <row r="100" spans="1:4" s="454" customFormat="1" ht="12">
      <c r="A100" s="458">
        <v>99</v>
      </c>
      <c r="B100" s="459" t="s">
        <v>515</v>
      </c>
      <c r="C100" s="460">
        <v>532327</v>
      </c>
      <c r="D100" s="458" t="str">
        <f t="shared" si="1"/>
        <v>5323</v>
      </c>
    </row>
    <row r="101" spans="1:4" s="454" customFormat="1" ht="12">
      <c r="A101" s="458">
        <v>100</v>
      </c>
      <c r="B101" s="459" t="s">
        <v>516</v>
      </c>
      <c r="C101" s="460">
        <v>532328</v>
      </c>
      <c r="D101" s="458" t="str">
        <f t="shared" si="1"/>
        <v>5323</v>
      </c>
    </row>
    <row r="102" spans="1:4" s="454" customFormat="1" ht="12">
      <c r="A102" s="458">
        <v>101</v>
      </c>
      <c r="B102" s="459" t="s">
        <v>517</v>
      </c>
      <c r="C102" s="460">
        <v>532329</v>
      </c>
      <c r="D102" s="458" t="str">
        <f t="shared" si="1"/>
        <v>5323</v>
      </c>
    </row>
    <row r="103" spans="1:4" s="454" customFormat="1" ht="12">
      <c r="A103" s="458">
        <v>102</v>
      </c>
      <c r="B103" s="459" t="s">
        <v>518</v>
      </c>
      <c r="C103" s="460">
        <v>532331</v>
      </c>
      <c r="D103" s="458" t="str">
        <f t="shared" si="1"/>
        <v>5323</v>
      </c>
    </row>
    <row r="104" spans="1:4" s="454" customFormat="1" ht="12">
      <c r="A104" s="458">
        <v>103</v>
      </c>
      <c r="B104" s="459" t="s">
        <v>519</v>
      </c>
      <c r="C104" s="460">
        <v>532500</v>
      </c>
      <c r="D104" s="458" t="str">
        <f t="shared" si="1"/>
        <v>5325</v>
      </c>
    </row>
    <row r="105" spans="1:4" s="454" customFormat="1" ht="12">
      <c r="A105" s="458">
        <v>104</v>
      </c>
      <c r="B105" s="459" t="s">
        <v>520</v>
      </c>
      <c r="C105" s="460">
        <v>532501</v>
      </c>
      <c r="D105" s="458" t="str">
        <f t="shared" si="1"/>
        <v>5325</v>
      </c>
    </row>
    <row r="106" spans="1:4" s="454" customFormat="1" ht="12">
      <c r="A106" s="458">
        <v>105</v>
      </c>
      <c r="B106" s="459" t="s">
        <v>521</v>
      </c>
      <c r="C106" s="460">
        <v>532502</v>
      </c>
      <c r="D106" s="458" t="str">
        <f t="shared" si="1"/>
        <v>5325</v>
      </c>
    </row>
    <row r="107" spans="1:4" s="454" customFormat="1" ht="12">
      <c r="A107" s="458">
        <v>106</v>
      </c>
      <c r="B107" s="459" t="s">
        <v>522</v>
      </c>
      <c r="C107" s="460">
        <v>532522</v>
      </c>
      <c r="D107" s="458" t="str">
        <f t="shared" si="1"/>
        <v>5325</v>
      </c>
    </row>
    <row r="108" spans="1:4" s="454" customFormat="1" ht="12">
      <c r="A108" s="458">
        <v>107</v>
      </c>
      <c r="B108" s="459" t="s">
        <v>523</v>
      </c>
      <c r="C108" s="460">
        <v>532523</v>
      </c>
      <c r="D108" s="458" t="str">
        <f t="shared" si="1"/>
        <v>5325</v>
      </c>
    </row>
    <row r="109" spans="1:4" s="454" customFormat="1" ht="12">
      <c r="A109" s="458">
        <v>108</v>
      </c>
      <c r="B109" s="459" t="s">
        <v>524</v>
      </c>
      <c r="C109" s="460">
        <v>532524</v>
      </c>
      <c r="D109" s="458" t="str">
        <f t="shared" si="1"/>
        <v>5325</v>
      </c>
    </row>
    <row r="110" spans="1:4" s="454" customFormat="1" ht="12">
      <c r="A110" s="458">
        <v>109</v>
      </c>
      <c r="B110" s="459" t="s">
        <v>525</v>
      </c>
      <c r="C110" s="460">
        <v>532525</v>
      </c>
      <c r="D110" s="458" t="str">
        <f t="shared" si="1"/>
        <v>5325</v>
      </c>
    </row>
    <row r="111" spans="1:4" s="454" customFormat="1" ht="12">
      <c r="A111" s="458">
        <v>110</v>
      </c>
      <c r="B111" s="459" t="s">
        <v>526</v>
      </c>
      <c r="C111" s="460">
        <v>532526</v>
      </c>
      <c r="D111" s="458" t="str">
        <f t="shared" si="1"/>
        <v>5325</v>
      </c>
    </row>
    <row r="112" spans="1:4" s="454" customFormat="1" ht="12">
      <c r="A112" s="458">
        <v>111</v>
      </c>
      <c r="B112" s="459" t="s">
        <v>527</v>
      </c>
      <c r="C112" s="460">
        <v>532527</v>
      </c>
      <c r="D112" s="458" t="str">
        <f t="shared" si="1"/>
        <v>5325</v>
      </c>
    </row>
    <row r="113" spans="1:4" s="454" customFormat="1" ht="12">
      <c r="A113" s="458">
        <v>112</v>
      </c>
      <c r="B113" s="459" t="s">
        <v>528</v>
      </c>
      <c r="C113" s="460">
        <v>532528</v>
      </c>
      <c r="D113" s="458" t="str">
        <f t="shared" si="1"/>
        <v>5325</v>
      </c>
    </row>
    <row r="114" spans="1:4" s="454" customFormat="1" ht="12">
      <c r="A114" s="458">
        <v>113</v>
      </c>
      <c r="B114" s="459" t="s">
        <v>529</v>
      </c>
      <c r="C114" s="460">
        <v>532529</v>
      </c>
      <c r="D114" s="458" t="str">
        <f t="shared" si="1"/>
        <v>5325</v>
      </c>
    </row>
    <row r="115" spans="1:4" s="454" customFormat="1" ht="12">
      <c r="A115" s="458">
        <v>114</v>
      </c>
      <c r="B115" s="459" t="s">
        <v>530</v>
      </c>
      <c r="C115" s="460">
        <v>532530</v>
      </c>
      <c r="D115" s="458" t="str">
        <f t="shared" si="1"/>
        <v>5325</v>
      </c>
    </row>
    <row r="116" spans="1:4" s="454" customFormat="1" ht="12">
      <c r="A116" s="458">
        <v>115</v>
      </c>
      <c r="B116" s="459" t="s">
        <v>531</v>
      </c>
      <c r="C116" s="460">
        <v>532531</v>
      </c>
      <c r="D116" s="458" t="str">
        <f t="shared" si="1"/>
        <v>5325</v>
      </c>
    </row>
    <row r="117" spans="1:4" s="454" customFormat="1" ht="12">
      <c r="A117" s="458">
        <v>116</v>
      </c>
      <c r="B117" s="459" t="s">
        <v>532</v>
      </c>
      <c r="C117" s="460">
        <v>532532</v>
      </c>
      <c r="D117" s="458" t="str">
        <f t="shared" si="1"/>
        <v>5325</v>
      </c>
    </row>
    <row r="118" spans="1:4" s="454" customFormat="1" ht="12">
      <c r="A118" s="458">
        <v>117</v>
      </c>
      <c r="B118" s="459" t="s">
        <v>533</v>
      </c>
      <c r="C118" s="460">
        <v>532600</v>
      </c>
      <c r="D118" s="458" t="str">
        <f t="shared" si="1"/>
        <v>5326</v>
      </c>
    </row>
    <row r="119" spans="1:4" s="454" customFormat="1" ht="12">
      <c r="A119" s="458">
        <v>118</v>
      </c>
      <c r="B119" s="459" t="s">
        <v>534</v>
      </c>
      <c r="C119" s="460">
        <v>532621</v>
      </c>
      <c r="D119" s="458" t="str">
        <f t="shared" si="1"/>
        <v>5326</v>
      </c>
    </row>
    <row r="120" spans="1:4" s="454" customFormat="1" ht="12">
      <c r="A120" s="458">
        <v>119</v>
      </c>
      <c r="B120" s="459" t="s">
        <v>535</v>
      </c>
      <c r="C120" s="460">
        <v>532622</v>
      </c>
      <c r="D120" s="458" t="str">
        <f t="shared" si="1"/>
        <v>5326</v>
      </c>
    </row>
    <row r="121" spans="1:4" s="454" customFormat="1" ht="12">
      <c r="A121" s="458">
        <v>120</v>
      </c>
      <c r="B121" s="459" t="s">
        <v>536</v>
      </c>
      <c r="C121" s="460">
        <v>532623</v>
      </c>
      <c r="D121" s="458" t="str">
        <f t="shared" si="1"/>
        <v>5326</v>
      </c>
    </row>
    <row r="122" spans="1:4" s="454" customFormat="1" ht="12">
      <c r="A122" s="458">
        <v>121</v>
      </c>
      <c r="B122" s="459" t="s">
        <v>537</v>
      </c>
      <c r="C122" s="460">
        <v>532624</v>
      </c>
      <c r="D122" s="458" t="str">
        <f t="shared" si="1"/>
        <v>5326</v>
      </c>
    </row>
    <row r="123" spans="1:4" s="454" customFormat="1" ht="12">
      <c r="A123" s="458">
        <v>122</v>
      </c>
      <c r="B123" s="459" t="s">
        <v>538</v>
      </c>
      <c r="C123" s="460">
        <v>532625</v>
      </c>
      <c r="D123" s="458" t="str">
        <f t="shared" si="1"/>
        <v>5326</v>
      </c>
    </row>
    <row r="124" spans="1:4" s="454" customFormat="1" ht="12">
      <c r="A124" s="458">
        <v>123</v>
      </c>
      <c r="B124" s="459" t="s">
        <v>539</v>
      </c>
      <c r="C124" s="460">
        <v>532626</v>
      </c>
      <c r="D124" s="458" t="str">
        <f t="shared" si="1"/>
        <v>5326</v>
      </c>
    </row>
    <row r="125" spans="1:4" s="454" customFormat="1" ht="12">
      <c r="A125" s="458">
        <v>124</v>
      </c>
      <c r="B125" s="459" t="s">
        <v>540</v>
      </c>
      <c r="C125" s="460">
        <v>532627</v>
      </c>
      <c r="D125" s="458" t="str">
        <f t="shared" si="1"/>
        <v>5326</v>
      </c>
    </row>
    <row r="126" spans="1:4" s="454" customFormat="1" ht="12">
      <c r="A126" s="458">
        <v>125</v>
      </c>
      <c r="B126" s="459" t="s">
        <v>541</v>
      </c>
      <c r="C126" s="460">
        <v>532628</v>
      </c>
      <c r="D126" s="458" t="str">
        <f t="shared" si="1"/>
        <v>5326</v>
      </c>
    </row>
    <row r="127" spans="1:4" s="454" customFormat="1" ht="12">
      <c r="A127" s="458">
        <v>126</v>
      </c>
      <c r="B127" s="459" t="s">
        <v>542</v>
      </c>
      <c r="C127" s="460">
        <v>532800</v>
      </c>
      <c r="D127" s="458" t="str">
        <f t="shared" si="1"/>
        <v>5328</v>
      </c>
    </row>
    <row r="128" spans="1:4" s="454" customFormat="1" ht="13.5" customHeight="1">
      <c r="A128" s="458">
        <v>127</v>
      </c>
      <c r="B128" s="459" t="s">
        <v>543</v>
      </c>
      <c r="C128" s="460">
        <v>532801</v>
      </c>
      <c r="D128" s="458" t="str">
        <f t="shared" si="1"/>
        <v>5328</v>
      </c>
    </row>
    <row r="129" spans="1:4" s="454" customFormat="1" ht="13.5" customHeight="1">
      <c r="A129" s="458">
        <v>128</v>
      </c>
      <c r="B129" s="459" t="s">
        <v>544</v>
      </c>
      <c r="C129" s="460">
        <v>532822</v>
      </c>
      <c r="D129" s="458" t="str">
        <f t="shared" si="1"/>
        <v>5328</v>
      </c>
    </row>
    <row r="130" spans="1:4" s="454" customFormat="1" ht="13.5" customHeight="1">
      <c r="A130" s="458">
        <v>129</v>
      </c>
      <c r="B130" s="459" t="s">
        <v>545</v>
      </c>
      <c r="C130" s="460">
        <v>532823</v>
      </c>
      <c r="D130" s="458" t="str">
        <f t="shared" si="1"/>
        <v>5328</v>
      </c>
    </row>
    <row r="131" spans="1:4" s="454" customFormat="1" ht="12">
      <c r="A131" s="458">
        <v>130</v>
      </c>
      <c r="B131" s="459" t="s">
        <v>546</v>
      </c>
      <c r="C131" s="460">
        <v>532900</v>
      </c>
      <c r="D131" s="458" t="str">
        <f t="shared" si="1"/>
        <v>5329</v>
      </c>
    </row>
    <row r="132" spans="1:4" s="454" customFormat="1" ht="12">
      <c r="A132" s="458">
        <v>131</v>
      </c>
      <c r="B132" s="459" t="s">
        <v>547</v>
      </c>
      <c r="C132" s="460">
        <v>532901</v>
      </c>
      <c r="D132" s="458" t="str">
        <f t="shared" si="1"/>
        <v>5329</v>
      </c>
    </row>
    <row r="133" spans="1:4" s="454" customFormat="1" ht="12">
      <c r="A133" s="458">
        <v>132</v>
      </c>
      <c r="B133" s="459" t="s">
        <v>548</v>
      </c>
      <c r="C133" s="460">
        <v>532922</v>
      </c>
      <c r="D133" s="458" t="str">
        <f t="shared" si="1"/>
        <v>5329</v>
      </c>
    </row>
    <row r="134" spans="1:4" s="454" customFormat="1" ht="12">
      <c r="A134" s="458">
        <v>133</v>
      </c>
      <c r="B134" s="459" t="s">
        <v>549</v>
      </c>
      <c r="C134" s="460">
        <v>532923</v>
      </c>
      <c r="D134" s="458" t="str">
        <f aca="true" t="shared" si="2" ref="D134:D158">LEFT(C134,4)</f>
        <v>5329</v>
      </c>
    </row>
    <row r="135" spans="1:4" s="454" customFormat="1" ht="12">
      <c r="A135" s="458">
        <v>134</v>
      </c>
      <c r="B135" s="459" t="s">
        <v>550</v>
      </c>
      <c r="C135" s="460">
        <v>532924</v>
      </c>
      <c r="D135" s="458" t="str">
        <f t="shared" si="2"/>
        <v>5329</v>
      </c>
    </row>
    <row r="136" spans="1:4" s="454" customFormat="1" ht="12">
      <c r="A136" s="458">
        <v>135</v>
      </c>
      <c r="B136" s="459" t="s">
        <v>551</v>
      </c>
      <c r="C136" s="460">
        <v>532925</v>
      </c>
      <c r="D136" s="458" t="str">
        <f t="shared" si="2"/>
        <v>5329</v>
      </c>
    </row>
    <row r="137" spans="1:4" s="454" customFormat="1" ht="12">
      <c r="A137" s="458">
        <v>136</v>
      </c>
      <c r="B137" s="459" t="s">
        <v>552</v>
      </c>
      <c r="C137" s="460">
        <v>532926</v>
      </c>
      <c r="D137" s="458" t="str">
        <f t="shared" si="2"/>
        <v>5329</v>
      </c>
    </row>
    <row r="138" spans="1:4" s="454" customFormat="1" ht="12">
      <c r="A138" s="458">
        <v>137</v>
      </c>
      <c r="B138" s="459" t="s">
        <v>553</v>
      </c>
      <c r="C138" s="460">
        <v>532927</v>
      </c>
      <c r="D138" s="458" t="str">
        <f t="shared" si="2"/>
        <v>5329</v>
      </c>
    </row>
    <row r="139" spans="1:4" s="454" customFormat="1" ht="12">
      <c r="A139" s="458">
        <v>138</v>
      </c>
      <c r="B139" s="459" t="s">
        <v>554</v>
      </c>
      <c r="C139" s="460">
        <v>532928</v>
      </c>
      <c r="D139" s="458" t="str">
        <f t="shared" si="2"/>
        <v>5329</v>
      </c>
    </row>
    <row r="140" spans="1:4" s="454" customFormat="1" ht="12">
      <c r="A140" s="458">
        <v>139</v>
      </c>
      <c r="B140" s="459" t="s">
        <v>555</v>
      </c>
      <c r="C140" s="460">
        <v>532929</v>
      </c>
      <c r="D140" s="458" t="str">
        <f t="shared" si="2"/>
        <v>5329</v>
      </c>
    </row>
    <row r="141" spans="1:4" s="454" customFormat="1" ht="12">
      <c r="A141" s="458">
        <v>140</v>
      </c>
      <c r="B141" s="459" t="s">
        <v>556</v>
      </c>
      <c r="C141" s="460">
        <v>532930</v>
      </c>
      <c r="D141" s="458" t="str">
        <f t="shared" si="2"/>
        <v>5329</v>
      </c>
    </row>
    <row r="142" spans="1:4" s="454" customFormat="1" ht="12">
      <c r="A142" s="458">
        <v>141</v>
      </c>
      <c r="B142" s="459" t="s">
        <v>557</v>
      </c>
      <c r="C142" s="460">
        <v>532931</v>
      </c>
      <c r="D142" s="458" t="str">
        <f t="shared" si="2"/>
        <v>5329</v>
      </c>
    </row>
    <row r="143" spans="1:4" s="454" customFormat="1" ht="12">
      <c r="A143" s="458">
        <v>142</v>
      </c>
      <c r="B143" s="459" t="s">
        <v>558</v>
      </c>
      <c r="C143" s="460">
        <v>532932</v>
      </c>
      <c r="D143" s="458" t="str">
        <f t="shared" si="2"/>
        <v>5329</v>
      </c>
    </row>
    <row r="144" spans="1:4" s="454" customFormat="1" ht="12">
      <c r="A144" s="458">
        <v>143</v>
      </c>
      <c r="B144" s="459" t="s">
        <v>559</v>
      </c>
      <c r="C144" s="460">
        <v>533100</v>
      </c>
      <c r="D144" s="458" t="str">
        <f t="shared" si="2"/>
        <v>5331</v>
      </c>
    </row>
    <row r="145" spans="1:4" s="454" customFormat="1" ht="12">
      <c r="A145" s="458">
        <v>144</v>
      </c>
      <c r="B145" s="459" t="s">
        <v>560</v>
      </c>
      <c r="C145" s="460">
        <v>533102</v>
      </c>
      <c r="D145" s="458" t="str">
        <f t="shared" si="2"/>
        <v>5331</v>
      </c>
    </row>
    <row r="146" spans="1:4" s="454" customFormat="1" ht="12">
      <c r="A146" s="458">
        <v>145</v>
      </c>
      <c r="B146" s="461" t="s">
        <v>561</v>
      </c>
      <c r="C146" s="460">
        <v>533103</v>
      </c>
      <c r="D146" s="458" t="str">
        <f t="shared" si="2"/>
        <v>5331</v>
      </c>
    </row>
    <row r="147" spans="1:4" s="454" customFormat="1" ht="12">
      <c r="A147" s="458">
        <v>146</v>
      </c>
      <c r="B147" s="459" t="s">
        <v>562</v>
      </c>
      <c r="C147" s="460">
        <v>533122</v>
      </c>
      <c r="D147" s="458" t="str">
        <f t="shared" si="2"/>
        <v>5331</v>
      </c>
    </row>
    <row r="148" spans="1:4" s="454" customFormat="1" ht="12">
      <c r="A148" s="458">
        <v>147</v>
      </c>
      <c r="B148" s="459" t="s">
        <v>563</v>
      </c>
      <c r="C148" s="460">
        <v>533123</v>
      </c>
      <c r="D148" s="458" t="str">
        <f t="shared" si="2"/>
        <v>5331</v>
      </c>
    </row>
    <row r="149" spans="1:4" s="454" customFormat="1" ht="12">
      <c r="A149" s="458">
        <v>148</v>
      </c>
      <c r="B149" s="459" t="s">
        <v>564</v>
      </c>
      <c r="C149" s="460">
        <v>533124</v>
      </c>
      <c r="D149" s="458" t="str">
        <f t="shared" si="2"/>
        <v>5331</v>
      </c>
    </row>
    <row r="150" spans="1:4" s="454" customFormat="1" ht="12">
      <c r="A150" s="458">
        <v>149</v>
      </c>
      <c r="B150" s="459" t="s">
        <v>565</v>
      </c>
      <c r="C150" s="460">
        <v>533300</v>
      </c>
      <c r="D150" s="458" t="str">
        <f t="shared" si="2"/>
        <v>5333</v>
      </c>
    </row>
    <row r="151" spans="1:4" s="454" customFormat="1" ht="12">
      <c r="A151" s="458">
        <v>150</v>
      </c>
      <c r="B151" s="461" t="s">
        <v>566</v>
      </c>
      <c r="C151" s="460">
        <v>533321</v>
      </c>
      <c r="D151" s="458" t="str">
        <f t="shared" si="2"/>
        <v>5333</v>
      </c>
    </row>
    <row r="152" spans="1:4" s="454" customFormat="1" ht="12">
      <c r="A152" s="458">
        <v>151</v>
      </c>
      <c r="B152" s="459" t="s">
        <v>567</v>
      </c>
      <c r="C152" s="460">
        <v>533323</v>
      </c>
      <c r="D152" s="458" t="str">
        <f t="shared" si="2"/>
        <v>5333</v>
      </c>
    </row>
    <row r="153" spans="1:4" s="454" customFormat="1" ht="12">
      <c r="A153" s="458">
        <v>152</v>
      </c>
      <c r="B153" s="459" t="s">
        <v>568</v>
      </c>
      <c r="C153" s="460">
        <v>533324</v>
      </c>
      <c r="D153" s="458" t="str">
        <f t="shared" si="2"/>
        <v>5333</v>
      </c>
    </row>
    <row r="154" spans="1:4" s="454" customFormat="1" ht="12">
      <c r="A154" s="458">
        <v>153</v>
      </c>
      <c r="B154" s="459" t="s">
        <v>569</v>
      </c>
      <c r="C154" s="460">
        <v>533325</v>
      </c>
      <c r="D154" s="458" t="str">
        <f t="shared" si="2"/>
        <v>5333</v>
      </c>
    </row>
    <row r="155" spans="1:4" s="454" customFormat="1" ht="12">
      <c r="A155" s="458">
        <v>154</v>
      </c>
      <c r="B155" s="459" t="s">
        <v>570</v>
      </c>
      <c r="C155" s="460">
        <v>533400</v>
      </c>
      <c r="D155" s="458" t="str">
        <f t="shared" si="2"/>
        <v>5334</v>
      </c>
    </row>
    <row r="156" spans="1:4" s="454" customFormat="1" ht="12">
      <c r="A156" s="458">
        <v>155</v>
      </c>
      <c r="B156" s="461" t="s">
        <v>571</v>
      </c>
      <c r="C156" s="460">
        <v>533421</v>
      </c>
      <c r="D156" s="458" t="str">
        <f t="shared" si="2"/>
        <v>5334</v>
      </c>
    </row>
    <row r="157" spans="1:4" s="454" customFormat="1" ht="12">
      <c r="A157" s="458">
        <v>156</v>
      </c>
      <c r="B157" s="459" t="s">
        <v>572</v>
      </c>
      <c r="C157" s="460">
        <v>533422</v>
      </c>
      <c r="D157" s="458" t="str">
        <f t="shared" si="2"/>
        <v>5334</v>
      </c>
    </row>
    <row r="158" spans="1:4" s="454" customFormat="1" ht="12">
      <c r="A158" s="458">
        <v>157</v>
      </c>
      <c r="B158" s="459" t="s">
        <v>573</v>
      </c>
      <c r="C158" s="460">
        <v>533423</v>
      </c>
      <c r="D158" s="458" t="str">
        <f t="shared" si="2"/>
        <v>5334</v>
      </c>
    </row>
    <row r="159" spans="1:4" s="454" customFormat="1" ht="12">
      <c r="A159" s="464"/>
      <c r="C159" s="464"/>
      <c r="D159" s="464"/>
    </row>
  </sheetData>
  <sheetProtection password="C4D1" sheet="1" objects="1" scenarios="1"/>
  <mergeCells count="1">
    <mergeCell ref="E17:E21"/>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13"/>
  </sheetPr>
  <dimension ref="A2:B10"/>
  <sheetViews>
    <sheetView zoomScaleSheetLayoutView="100" workbookViewId="0" topLeftCell="A1">
      <selection activeCell="C15" sqref="C15"/>
    </sheetView>
  </sheetViews>
  <sheetFormatPr defaultColWidth="8.875" defaultRowHeight="14.25"/>
  <cols>
    <col min="1" max="1" width="109.875" style="438" customWidth="1"/>
    <col min="2" max="2" width="23.125" style="438" customWidth="1"/>
    <col min="3" max="16384" width="8.875" style="438" customWidth="1"/>
  </cols>
  <sheetData>
    <row r="2" spans="1:2" ht="21.75" customHeight="1">
      <c r="A2" s="446"/>
      <c r="B2" s="447"/>
    </row>
    <row r="3" ht="90" customHeight="1"/>
    <row r="4" s="442" customFormat="1" ht="60" customHeight="1">
      <c r="A4" s="448" t="s">
        <v>574</v>
      </c>
    </row>
    <row r="5" s="443" customFormat="1" ht="23.25">
      <c r="A5" s="449"/>
    </row>
    <row r="6" s="443" customFormat="1" ht="84.75" customHeight="1">
      <c r="A6" s="450"/>
    </row>
    <row r="7" s="443" customFormat="1" ht="73.5" customHeight="1">
      <c r="A7" s="449"/>
    </row>
    <row r="8" ht="3.75" customHeight="1">
      <c r="A8" s="451"/>
    </row>
    <row r="9" s="444" customFormat="1" ht="18">
      <c r="A9" s="452" t="s">
        <v>575</v>
      </c>
    </row>
    <row r="10" s="444" customFormat="1" ht="18">
      <c r="A10" s="453">
        <v>43497</v>
      </c>
    </row>
    <row r="11" s="445" customFormat="1" ht="15.75"/>
  </sheetData>
  <sheetProtection/>
  <printOptions horizontalCentered="1"/>
  <pageMargins left="0.75" right="1.54"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indexed="45"/>
  </sheetPr>
  <dimension ref="A1:K6"/>
  <sheetViews>
    <sheetView tabSelected="1" zoomScaleSheetLayoutView="100" workbookViewId="0" topLeftCell="A1">
      <selection activeCell="A4" sqref="A4:K4"/>
    </sheetView>
  </sheetViews>
  <sheetFormatPr defaultColWidth="9.00390625" defaultRowHeight="14.25"/>
  <cols>
    <col min="11" max="11" width="14.00390625" style="0" customWidth="1"/>
  </cols>
  <sheetData>
    <row r="1" s="436" customFormat="1" ht="37.5" customHeight="1">
      <c r="A1" s="436" t="s">
        <v>576</v>
      </c>
    </row>
    <row r="2" spans="1:11" s="437" customFormat="1" ht="55.5" customHeight="1">
      <c r="A2" s="22" t="s">
        <v>577</v>
      </c>
      <c r="B2" s="22"/>
      <c r="C2" s="22"/>
      <c r="D2" s="22"/>
      <c r="E2" s="22"/>
      <c r="F2" s="22"/>
      <c r="G2" s="22"/>
      <c r="H2" s="22"/>
      <c r="I2" s="22"/>
      <c r="J2" s="22"/>
      <c r="K2" s="22"/>
    </row>
    <row r="3" spans="1:11" s="438" customFormat="1" ht="96.75" customHeight="1">
      <c r="A3" s="22" t="s">
        <v>578</v>
      </c>
      <c r="B3" s="22"/>
      <c r="C3" s="22"/>
      <c r="D3" s="22"/>
      <c r="E3" s="22"/>
      <c r="F3" s="22"/>
      <c r="G3" s="22"/>
      <c r="H3" s="22"/>
      <c r="I3" s="22"/>
      <c r="J3" s="22"/>
      <c r="K3" s="22"/>
    </row>
    <row r="4" spans="1:11" s="438" customFormat="1" ht="81.75" customHeight="1">
      <c r="A4" s="22" t="s">
        <v>579</v>
      </c>
      <c r="B4" s="22"/>
      <c r="C4" s="22"/>
      <c r="D4" s="22"/>
      <c r="E4" s="22"/>
      <c r="F4" s="22"/>
      <c r="G4" s="22"/>
      <c r="H4" s="22"/>
      <c r="I4" s="22"/>
      <c r="J4" s="22"/>
      <c r="K4" s="22"/>
    </row>
    <row r="5" spans="1:11" s="438" customFormat="1" ht="96.75" customHeight="1">
      <c r="A5" s="22" t="s">
        <v>580</v>
      </c>
      <c r="B5" s="22"/>
      <c r="C5" s="22"/>
      <c r="D5" s="22"/>
      <c r="E5" s="22"/>
      <c r="F5" s="22"/>
      <c r="G5" s="22"/>
      <c r="H5" s="22"/>
      <c r="I5" s="22"/>
      <c r="J5" s="22"/>
      <c r="K5" s="22"/>
    </row>
    <row r="6" spans="1:11" s="439" customFormat="1" ht="75.75" customHeight="1">
      <c r="A6" s="441" t="s">
        <v>581</v>
      </c>
      <c r="B6" s="441"/>
      <c r="C6" s="441"/>
      <c r="D6" s="441"/>
      <c r="E6" s="441"/>
      <c r="F6" s="441"/>
      <c r="G6" s="441"/>
      <c r="H6" s="441"/>
      <c r="I6" s="441"/>
      <c r="J6" s="441"/>
      <c r="K6" s="441"/>
    </row>
    <row r="7" s="440" customFormat="1" ht="14.25"/>
    <row r="8" s="440" customFormat="1" ht="14.25"/>
    <row r="9" s="440" customFormat="1" ht="14.25"/>
    <row r="10" s="440" customFormat="1" ht="14.25"/>
    <row r="11" s="440" customFormat="1" ht="14.25"/>
    <row r="12" s="440" customFormat="1" ht="14.25"/>
    <row r="13" s="440" customFormat="1" ht="14.25"/>
    <row r="14" s="440" customFormat="1" ht="14.25"/>
    <row r="15" s="440" customFormat="1" ht="14.25"/>
    <row r="16" s="440" customFormat="1" ht="14.25"/>
    <row r="17" s="440" customFormat="1" ht="14.25"/>
    <row r="18" s="440" customFormat="1" ht="14.25"/>
    <row r="19" s="440" customFormat="1" ht="14.25"/>
    <row r="20" s="440" customFormat="1" ht="14.25"/>
    <row r="21" s="440" customFormat="1" ht="14.25"/>
    <row r="22" s="440" customFormat="1" ht="14.25"/>
    <row r="23" s="440" customFormat="1" ht="14.25"/>
    <row r="24" s="440" customFormat="1" ht="14.25"/>
    <row r="25" s="440" customFormat="1" ht="14.25"/>
    <row r="26" s="440" customFormat="1" ht="14.25"/>
    <row r="27" s="440" customFormat="1" ht="14.25"/>
    <row r="28" s="440" customFormat="1" ht="14.25"/>
    <row r="29" s="440" customFormat="1" ht="14.25"/>
    <row r="30" s="440" customFormat="1" ht="14.25"/>
    <row r="31" s="440" customFormat="1" ht="14.25"/>
    <row r="32" s="440" customFormat="1" ht="14.25"/>
    <row r="33" s="440" customFormat="1" ht="14.25"/>
    <row r="34" s="440" customFormat="1" ht="14.25"/>
    <row r="35" s="440" customFormat="1" ht="14.25"/>
    <row r="36" s="440" customFormat="1" ht="14.25"/>
    <row r="37" s="440" customFormat="1" ht="14.25"/>
    <row r="38" s="440" customFormat="1" ht="14.25"/>
    <row r="39" s="440" customFormat="1" ht="14.25"/>
    <row r="40" s="440" customFormat="1" ht="14.25"/>
    <row r="41" s="440" customFormat="1" ht="14.25"/>
    <row r="42" s="440" customFormat="1" ht="14.25"/>
    <row r="43" s="440" customFormat="1" ht="14.25"/>
    <row r="44" s="440" customFormat="1" ht="14.25"/>
    <row r="45" s="440" customFormat="1" ht="14.25"/>
    <row r="46" s="440" customFormat="1" ht="14.25"/>
    <row r="47" s="440" customFormat="1" ht="14.25"/>
    <row r="48" s="440" customFormat="1" ht="14.25"/>
    <row r="49" s="440" customFormat="1" ht="14.25"/>
    <row r="50" s="440" customFormat="1" ht="14.25"/>
    <row r="51" s="440" customFormat="1" ht="14.25"/>
    <row r="52" s="440" customFormat="1" ht="14.25"/>
    <row r="53" s="440" customFormat="1" ht="14.25"/>
    <row r="54" s="440" customFormat="1" ht="14.25"/>
    <row r="55" s="440" customFormat="1" ht="14.25"/>
    <row r="56" s="440" customFormat="1" ht="14.25"/>
    <row r="57" s="440" customFormat="1" ht="14.25"/>
    <row r="58" s="440" customFormat="1" ht="14.25"/>
    <row r="59" s="440" customFormat="1" ht="14.25"/>
    <row r="60" s="440" customFormat="1" ht="14.25"/>
    <row r="61" s="440" customFormat="1" ht="14.25"/>
    <row r="62" s="440" customFormat="1" ht="14.25"/>
    <row r="63" s="440" customFormat="1" ht="14.25"/>
    <row r="64" s="440" customFormat="1" ht="14.25"/>
    <row r="65" s="440" customFormat="1" ht="14.25"/>
    <row r="66" s="440" customFormat="1" ht="14.25"/>
    <row r="67" s="440" customFormat="1" ht="14.25"/>
    <row r="68" s="440" customFormat="1" ht="14.25"/>
    <row r="69" s="440" customFormat="1" ht="14.25"/>
    <row r="70" s="440" customFormat="1" ht="14.25"/>
    <row r="71" s="440" customFormat="1" ht="14.25"/>
    <row r="72" s="440" customFormat="1" ht="14.25"/>
    <row r="73" s="440" customFormat="1" ht="14.25"/>
    <row r="74" s="440" customFormat="1" ht="14.25"/>
    <row r="75" s="440" customFormat="1" ht="14.25"/>
    <row r="76" s="440" customFormat="1" ht="14.25"/>
    <row r="77" s="440" customFormat="1" ht="14.25"/>
    <row r="78" s="440" customFormat="1" ht="14.25"/>
    <row r="79" s="440" customFormat="1" ht="14.25"/>
    <row r="80" s="440" customFormat="1" ht="14.25"/>
    <row r="81" s="440" customFormat="1" ht="14.25"/>
    <row r="82" s="440" customFormat="1" ht="14.25"/>
    <row r="83" s="440" customFormat="1" ht="14.25"/>
    <row r="84" s="440" customFormat="1" ht="14.25"/>
    <row r="85" s="440" customFormat="1" ht="14.25"/>
    <row r="86" s="440" customFormat="1" ht="14.25"/>
    <row r="87" s="440" customFormat="1" ht="14.25"/>
    <row r="88" s="440" customFormat="1" ht="14.25"/>
    <row r="89" s="440" customFormat="1" ht="14.25"/>
    <row r="90" s="440" customFormat="1" ht="14.25"/>
    <row r="91" s="440" customFormat="1" ht="14.25"/>
    <row r="92" s="440" customFormat="1" ht="14.25"/>
    <row r="93" s="440" customFormat="1" ht="14.25"/>
    <row r="94" s="440" customFormat="1" ht="14.25"/>
    <row r="95" s="440" customFormat="1" ht="14.25"/>
    <row r="96" s="440" customFormat="1" ht="14.25"/>
    <row r="97" s="440" customFormat="1" ht="14.25"/>
    <row r="98" s="440" customFormat="1" ht="14.25"/>
    <row r="99" s="440" customFormat="1" ht="14.25"/>
    <row r="100" s="440" customFormat="1" ht="14.25"/>
    <row r="101" s="440" customFormat="1" ht="14.25"/>
    <row r="102" s="440" customFormat="1" ht="14.25"/>
    <row r="103" s="440" customFormat="1" ht="14.25"/>
    <row r="104" s="440" customFormat="1" ht="14.25"/>
    <row r="105" s="440" customFormat="1" ht="14.25"/>
    <row r="106" s="440" customFormat="1" ht="14.25"/>
    <row r="107" s="440" customFormat="1" ht="14.25"/>
    <row r="108" s="440" customFormat="1" ht="14.25"/>
    <row r="109" s="440" customFormat="1" ht="14.25"/>
    <row r="110" s="440" customFormat="1" ht="14.25"/>
    <row r="111" s="440" customFormat="1" ht="14.25"/>
    <row r="112" s="440" customFormat="1" ht="14.25"/>
    <row r="113" s="440" customFormat="1" ht="14.25"/>
    <row r="114" s="440" customFormat="1" ht="14.25"/>
    <row r="115" s="440" customFormat="1" ht="14.25"/>
    <row r="116" s="440" customFormat="1" ht="14.25"/>
    <row r="117" s="440" customFormat="1" ht="14.25"/>
    <row r="118" s="440" customFormat="1" ht="14.25"/>
    <row r="119" s="440" customFormat="1" ht="14.25"/>
    <row r="120" s="440" customFormat="1" ht="14.25"/>
    <row r="121" s="440" customFormat="1" ht="14.25"/>
    <row r="122" s="440" customFormat="1" ht="14.25"/>
    <row r="123" s="440" customFormat="1" ht="14.25"/>
    <row r="124" s="440" customFormat="1" ht="14.25"/>
    <row r="125" s="440" customFormat="1" ht="14.25"/>
    <row r="126" s="440" customFormat="1" ht="14.25"/>
    <row r="127" s="440" customFormat="1" ht="14.25"/>
    <row r="128" s="440" customFormat="1" ht="14.25"/>
    <row r="129" s="440" customFormat="1" ht="14.25"/>
    <row r="130" s="440" customFormat="1" ht="14.25"/>
    <row r="131" s="440" customFormat="1" ht="14.25"/>
    <row r="132" s="440" customFormat="1" ht="14.25"/>
    <row r="133" s="440" customFormat="1" ht="14.25"/>
    <row r="134" s="440" customFormat="1" ht="14.25"/>
    <row r="135" s="440" customFormat="1" ht="14.25"/>
    <row r="136" s="440" customFormat="1" ht="14.25"/>
    <row r="137" s="440" customFormat="1" ht="14.25"/>
    <row r="138" s="440" customFormat="1" ht="14.25"/>
    <row r="139" s="440" customFormat="1" ht="14.25"/>
    <row r="140" s="440" customFormat="1" ht="14.25"/>
    <row r="141" s="440" customFormat="1" ht="14.25"/>
    <row r="142" s="440" customFormat="1" ht="14.25"/>
    <row r="143" s="440" customFormat="1" ht="14.25"/>
    <row r="144" s="440" customFormat="1" ht="14.25"/>
    <row r="145" s="440" customFormat="1" ht="14.25"/>
    <row r="146" s="440" customFormat="1" ht="14.25"/>
    <row r="147" s="440" customFormat="1" ht="14.25"/>
    <row r="148" s="440" customFormat="1" ht="14.25"/>
    <row r="149" s="440" customFormat="1" ht="14.25"/>
    <row r="150" s="440" customFormat="1" ht="14.25"/>
    <row r="151" s="440" customFormat="1" ht="14.25"/>
    <row r="152" s="440" customFormat="1" ht="14.25"/>
    <row r="153" s="440" customFormat="1" ht="14.25"/>
    <row r="154" s="440" customFormat="1" ht="14.25"/>
    <row r="155" s="440" customFormat="1" ht="14.25"/>
    <row r="156" s="440" customFormat="1" ht="14.25"/>
    <row r="157" s="440" customFormat="1" ht="14.25"/>
    <row r="158" s="440" customFormat="1" ht="14.25"/>
    <row r="159" s="440" customFormat="1" ht="14.25"/>
    <row r="160" s="440" customFormat="1" ht="14.25"/>
    <row r="161" s="440" customFormat="1" ht="14.25"/>
    <row r="162" s="440" customFormat="1" ht="14.25"/>
    <row r="163" s="440" customFormat="1" ht="14.25"/>
    <row r="164" s="440" customFormat="1" ht="14.25"/>
    <row r="165" s="440" customFormat="1" ht="14.25"/>
    <row r="166" s="440" customFormat="1" ht="14.25"/>
    <row r="167" s="440" customFormat="1" ht="14.25"/>
    <row r="168" s="440" customFormat="1" ht="14.25"/>
    <row r="169" s="440" customFormat="1" ht="14.25"/>
    <row r="170" s="440" customFormat="1" ht="14.25"/>
    <row r="171" s="440" customFormat="1" ht="14.25"/>
    <row r="172" s="440" customFormat="1" ht="14.25"/>
    <row r="173" s="440" customFormat="1" ht="14.25"/>
    <row r="174" s="440" customFormat="1" ht="14.25"/>
    <row r="175" s="440" customFormat="1" ht="14.25"/>
    <row r="176" s="440" customFormat="1" ht="14.25"/>
    <row r="177" s="440" customFormat="1" ht="14.25"/>
    <row r="178" s="440" customFormat="1" ht="14.25"/>
    <row r="179" s="440" customFormat="1" ht="14.25"/>
    <row r="180" s="440" customFormat="1" ht="14.25"/>
    <row r="181" s="440" customFormat="1" ht="14.25"/>
    <row r="182" s="440" customFormat="1" ht="14.25"/>
    <row r="183" s="440" customFormat="1" ht="14.25"/>
    <row r="184" s="440" customFormat="1" ht="14.25"/>
    <row r="185" s="440" customFormat="1" ht="14.25"/>
    <row r="186" s="440" customFormat="1" ht="14.25"/>
    <row r="187" s="440" customFormat="1" ht="14.25"/>
    <row r="188" s="440" customFormat="1" ht="14.25"/>
    <row r="189" s="440" customFormat="1" ht="14.25"/>
    <row r="190" s="440" customFormat="1" ht="14.25"/>
    <row r="191" s="440" customFormat="1" ht="14.25"/>
    <row r="192" s="440" customFormat="1" ht="14.25"/>
    <row r="193" s="440" customFormat="1" ht="14.25"/>
    <row r="194" s="440" customFormat="1" ht="14.25"/>
    <row r="195" s="440" customFormat="1" ht="14.25"/>
    <row r="196" s="440" customFormat="1" ht="14.25"/>
    <row r="197" s="440" customFormat="1" ht="14.25"/>
    <row r="198" s="440" customFormat="1" ht="14.25"/>
    <row r="199" s="440" customFormat="1" ht="14.25"/>
    <row r="200" s="440" customFormat="1" ht="14.25"/>
    <row r="201" s="440" customFormat="1" ht="14.25"/>
    <row r="202" s="440" customFormat="1" ht="14.25"/>
    <row r="203" s="440" customFormat="1" ht="14.25"/>
    <row r="204" s="440" customFormat="1" ht="14.25"/>
    <row r="205" s="440" customFormat="1" ht="14.25"/>
    <row r="206" s="440" customFormat="1" ht="14.25"/>
    <row r="207" s="440" customFormat="1" ht="14.25"/>
    <row r="208" s="440" customFormat="1" ht="14.25"/>
    <row r="209" s="440" customFormat="1" ht="14.25"/>
    <row r="210" s="440" customFormat="1" ht="14.25"/>
    <row r="211" s="440" customFormat="1" ht="14.25"/>
  </sheetData>
  <sheetProtection/>
  <mergeCells count="6">
    <mergeCell ref="A1:K1"/>
    <mergeCell ref="A2:K2"/>
    <mergeCell ref="A3:K3"/>
    <mergeCell ref="A4:K4"/>
    <mergeCell ref="A5:K5"/>
    <mergeCell ref="A6:K6"/>
  </mergeCells>
  <printOptions horizontalCentered="1"/>
  <pageMargins left="0.79" right="1.38" top="1" bottom="0.84"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41"/>
  </sheetPr>
  <dimension ref="A1:IV130"/>
  <sheetViews>
    <sheetView zoomScaleSheetLayoutView="100" workbookViewId="0" topLeftCell="A1">
      <pane xSplit="1" ySplit="6" topLeftCell="B7" activePane="bottomRight" state="frozen"/>
      <selection pane="bottomRight" activeCell="C20" sqref="C20"/>
    </sheetView>
  </sheetViews>
  <sheetFormatPr defaultColWidth="6.875" defaultRowHeight="14.25"/>
  <cols>
    <col min="1" max="1" width="5.125" style="297" customWidth="1"/>
    <col min="2" max="2" width="31.25390625" style="311" customWidth="1"/>
    <col min="3" max="3" width="52.875" style="311" customWidth="1"/>
    <col min="4" max="4" width="6.875" style="297" customWidth="1"/>
    <col min="5" max="5" width="12.25390625" style="297" customWidth="1"/>
    <col min="6" max="6" width="7.75390625" style="297" customWidth="1"/>
    <col min="7" max="7" width="7.00390625" style="297" customWidth="1"/>
    <col min="8" max="8" width="6.875" style="297" customWidth="1"/>
    <col min="9" max="9" width="7.625" style="313" customWidth="1"/>
    <col min="10" max="10" width="24.00390625" style="312" customWidth="1"/>
    <col min="11" max="11" width="14.50390625" style="313" customWidth="1"/>
    <col min="12" max="12" width="9.375" style="313" customWidth="1"/>
    <col min="13" max="196" width="6.875" style="297" customWidth="1"/>
    <col min="197" max="16384" width="6.875" style="25" customWidth="1"/>
  </cols>
  <sheetData>
    <row r="1" spans="1:196" s="389" customFormat="1" ht="19.5" customHeight="1">
      <c r="A1" s="394" t="s">
        <v>582</v>
      </c>
      <c r="B1" s="395"/>
      <c r="C1" s="396"/>
      <c r="D1" s="397"/>
      <c r="E1" s="394"/>
      <c r="F1" s="394"/>
      <c r="G1" s="394"/>
      <c r="H1" s="394"/>
      <c r="I1" s="403"/>
      <c r="J1" s="404"/>
      <c r="K1" s="403"/>
      <c r="L1" s="403"/>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390"/>
      <c r="DK1" s="390"/>
      <c r="DL1" s="390"/>
      <c r="DM1" s="390"/>
      <c r="DN1" s="390"/>
      <c r="DO1" s="390"/>
      <c r="DP1" s="390"/>
      <c r="DQ1" s="390"/>
      <c r="DR1" s="390"/>
      <c r="DS1" s="390"/>
      <c r="DT1" s="390"/>
      <c r="DU1" s="390"/>
      <c r="DV1" s="390"/>
      <c r="DW1" s="390"/>
      <c r="DX1" s="390"/>
      <c r="DY1" s="390"/>
      <c r="DZ1" s="390"/>
      <c r="EA1" s="390"/>
      <c r="EB1" s="390"/>
      <c r="EC1" s="390"/>
      <c r="ED1" s="390"/>
      <c r="EE1" s="390"/>
      <c r="EF1" s="390"/>
      <c r="EG1" s="390"/>
      <c r="EH1" s="390"/>
      <c r="EI1" s="390"/>
      <c r="EJ1" s="390"/>
      <c r="EK1" s="390"/>
      <c r="EL1" s="390"/>
      <c r="EM1" s="390"/>
      <c r="EN1" s="390"/>
      <c r="EO1" s="390"/>
      <c r="EP1" s="390"/>
      <c r="EQ1" s="390"/>
      <c r="ER1" s="390"/>
      <c r="ES1" s="390"/>
      <c r="ET1" s="390"/>
      <c r="EU1" s="390"/>
      <c r="EV1" s="390"/>
      <c r="EW1" s="390"/>
      <c r="EX1" s="390"/>
      <c r="EY1" s="390"/>
      <c r="EZ1" s="390"/>
      <c r="FA1" s="390"/>
      <c r="FB1" s="390"/>
      <c r="FC1" s="390"/>
      <c r="FD1" s="390"/>
      <c r="FE1" s="390"/>
      <c r="FF1" s="390"/>
      <c r="FG1" s="390"/>
      <c r="FH1" s="390"/>
      <c r="FI1" s="390"/>
      <c r="FJ1" s="390"/>
      <c r="FK1" s="390"/>
      <c r="FL1" s="390"/>
      <c r="FM1" s="390"/>
      <c r="FN1" s="390"/>
      <c r="FO1" s="390"/>
      <c r="FP1" s="390"/>
      <c r="FQ1" s="390"/>
      <c r="FR1" s="390"/>
      <c r="FS1" s="390"/>
      <c r="FT1" s="390"/>
      <c r="FU1" s="390"/>
      <c r="FV1" s="390"/>
      <c r="FW1" s="390"/>
      <c r="FX1" s="390"/>
      <c r="FY1" s="390"/>
      <c r="FZ1" s="390"/>
      <c r="GA1" s="390"/>
      <c r="GB1" s="390"/>
      <c r="GC1" s="390"/>
      <c r="GD1" s="390"/>
      <c r="GE1" s="390"/>
      <c r="GF1" s="390"/>
      <c r="GG1" s="390"/>
      <c r="GH1" s="390"/>
      <c r="GI1" s="390"/>
      <c r="GJ1" s="390"/>
      <c r="GK1" s="390"/>
      <c r="GL1" s="390"/>
      <c r="GM1" s="390"/>
      <c r="GN1" s="390"/>
    </row>
    <row r="2" spans="1:196" s="389" customFormat="1" ht="22.5" customHeight="1">
      <c r="A2" s="28" t="s">
        <v>583</v>
      </c>
      <c r="B2" s="28"/>
      <c r="C2" s="28"/>
      <c r="D2" s="28"/>
      <c r="E2" s="28"/>
      <c r="F2" s="28"/>
      <c r="G2" s="28"/>
      <c r="H2" s="28"/>
      <c r="I2" s="28"/>
      <c r="J2" s="28"/>
      <c r="K2" s="28"/>
      <c r="L2" s="28"/>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c r="FB2" s="390"/>
      <c r="FC2" s="390"/>
      <c r="FD2" s="390"/>
      <c r="FE2" s="390"/>
      <c r="FF2" s="390"/>
      <c r="FG2" s="390"/>
      <c r="FH2" s="390"/>
      <c r="FI2" s="390"/>
      <c r="FJ2" s="390"/>
      <c r="FK2" s="390"/>
      <c r="FL2" s="390"/>
      <c r="FM2" s="390"/>
      <c r="FN2" s="390"/>
      <c r="FO2" s="390"/>
      <c r="FP2" s="390"/>
      <c r="FQ2" s="390"/>
      <c r="FR2" s="390"/>
      <c r="FS2" s="390"/>
      <c r="FT2" s="390"/>
      <c r="FU2" s="390"/>
      <c r="FV2" s="390"/>
      <c r="FW2" s="390"/>
      <c r="FX2" s="390"/>
      <c r="FY2" s="390"/>
      <c r="FZ2" s="390"/>
      <c r="GA2" s="390"/>
      <c r="GB2" s="390"/>
      <c r="GC2" s="390"/>
      <c r="GD2" s="390"/>
      <c r="GE2" s="390"/>
      <c r="GF2" s="390"/>
      <c r="GG2" s="390"/>
      <c r="GH2" s="390"/>
      <c r="GI2" s="390"/>
      <c r="GJ2" s="390"/>
      <c r="GK2" s="390"/>
      <c r="GL2" s="390"/>
      <c r="GM2" s="390"/>
      <c r="GN2" s="390"/>
    </row>
    <row r="3" spans="1:12" s="390" customFormat="1" ht="20.25" customHeight="1">
      <c r="A3" s="319"/>
      <c r="B3" s="318"/>
      <c r="C3" s="318"/>
      <c r="D3" s="319"/>
      <c r="E3" s="319"/>
      <c r="F3" s="319"/>
      <c r="G3" s="394"/>
      <c r="H3" s="398"/>
      <c r="I3" s="398"/>
      <c r="J3" s="405"/>
      <c r="K3" s="403"/>
      <c r="L3" s="403"/>
    </row>
    <row r="4" spans="1:200" s="297" customFormat="1" ht="27" customHeight="1">
      <c r="A4" s="29" t="s">
        <v>584</v>
      </c>
      <c r="B4" s="29" t="s">
        <v>585</v>
      </c>
      <c r="C4" s="321"/>
      <c r="D4" s="321"/>
      <c r="E4" s="321"/>
      <c r="F4" s="29" t="s">
        <v>586</v>
      </c>
      <c r="G4" s="29"/>
      <c r="H4" s="29"/>
      <c r="I4" s="29"/>
      <c r="J4" s="57" t="s">
        <v>587</v>
      </c>
      <c r="K4" s="57" t="s">
        <v>588</v>
      </c>
      <c r="L4" s="57" t="s">
        <v>589</v>
      </c>
      <c r="GO4" s="108"/>
      <c r="GP4" s="108"/>
      <c r="GQ4" s="108"/>
      <c r="GR4" s="108"/>
    </row>
    <row r="5" spans="1:200" s="297" customFormat="1" ht="46.5" customHeight="1">
      <c r="A5" s="29"/>
      <c r="B5" s="31" t="s">
        <v>590</v>
      </c>
      <c r="C5" s="31" t="s">
        <v>591</v>
      </c>
      <c r="D5" s="31" t="s">
        <v>592</v>
      </c>
      <c r="E5" s="31" t="s">
        <v>593</v>
      </c>
      <c r="F5" s="31" t="s">
        <v>594</v>
      </c>
      <c r="G5" s="31" t="s">
        <v>595</v>
      </c>
      <c r="H5" s="31" t="s">
        <v>596</v>
      </c>
      <c r="I5" s="31" t="s">
        <v>597</v>
      </c>
      <c r="J5" s="57"/>
      <c r="K5" s="31"/>
      <c r="L5" s="57"/>
      <c r="GO5" s="108"/>
      <c r="GP5" s="108"/>
      <c r="GQ5" s="108"/>
      <c r="GR5" s="108"/>
    </row>
    <row r="6" spans="1:196" s="2" customFormat="1" ht="21.75" customHeight="1">
      <c r="A6" s="32">
        <v>1</v>
      </c>
      <c r="B6" s="33">
        <v>2</v>
      </c>
      <c r="C6" s="33">
        <v>3</v>
      </c>
      <c r="D6" s="32">
        <v>4</v>
      </c>
      <c r="E6" s="32">
        <v>5</v>
      </c>
      <c r="F6" s="32">
        <v>6</v>
      </c>
      <c r="G6" s="32">
        <v>7</v>
      </c>
      <c r="H6" s="32">
        <v>8</v>
      </c>
      <c r="I6" s="32">
        <v>9</v>
      </c>
      <c r="J6" s="79">
        <v>10</v>
      </c>
      <c r="K6" s="32">
        <v>11</v>
      </c>
      <c r="L6" s="32"/>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7"/>
      <c r="GB6" s="297"/>
      <c r="GC6" s="297"/>
      <c r="GD6" s="297"/>
      <c r="GE6" s="297"/>
      <c r="GF6" s="297"/>
      <c r="GG6" s="297"/>
      <c r="GH6" s="297"/>
      <c r="GI6" s="297"/>
      <c r="GJ6" s="297"/>
      <c r="GK6" s="297"/>
      <c r="GL6" s="297"/>
      <c r="GM6" s="297"/>
      <c r="GN6" s="297"/>
    </row>
    <row r="7" spans="1:200" s="162" customFormat="1" ht="21.75" customHeight="1">
      <c r="A7" s="189" t="s">
        <v>598</v>
      </c>
      <c r="B7" s="190"/>
      <c r="C7" s="190">
        <v>95</v>
      </c>
      <c r="D7" s="191"/>
      <c r="E7" s="191"/>
      <c r="F7" s="192">
        <f>SUM(F8,F14,F17,F76,F127)</f>
        <v>1430155.08</v>
      </c>
      <c r="G7" s="192">
        <f>SUM(G8,G14,G17,G76,G127)</f>
        <v>449630.11</v>
      </c>
      <c r="H7" s="191"/>
      <c r="I7" s="191"/>
      <c r="J7" s="223"/>
      <c r="K7" s="191"/>
      <c r="L7" s="191"/>
      <c r="GO7" s="171"/>
      <c r="GP7" s="171"/>
      <c r="GQ7" s="171"/>
      <c r="GR7" s="171"/>
    </row>
    <row r="8" spans="1:200" s="3" customFormat="1" ht="24.75" customHeight="1">
      <c r="A8" s="39" t="s">
        <v>599</v>
      </c>
      <c r="B8" s="39"/>
      <c r="C8" s="36">
        <v>5</v>
      </c>
      <c r="D8" s="37"/>
      <c r="E8" s="37"/>
      <c r="F8" s="37">
        <f>SUM(F9:F13)</f>
        <v>58752</v>
      </c>
      <c r="G8" s="37">
        <f>SUM(G9:G13)</f>
        <v>17629</v>
      </c>
      <c r="H8" s="37"/>
      <c r="I8" s="228"/>
      <c r="J8" s="82"/>
      <c r="K8" s="228"/>
      <c r="L8" s="22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c r="CT8" s="298"/>
      <c r="CU8" s="298"/>
      <c r="CV8" s="298"/>
      <c r="CW8" s="298"/>
      <c r="CX8" s="298"/>
      <c r="CY8" s="298"/>
      <c r="CZ8" s="298"/>
      <c r="DA8" s="298"/>
      <c r="DB8" s="298"/>
      <c r="DC8" s="298"/>
      <c r="DD8" s="298"/>
      <c r="DE8" s="298"/>
      <c r="DF8" s="298"/>
      <c r="DG8" s="298"/>
      <c r="DH8" s="298"/>
      <c r="DI8" s="298"/>
      <c r="DJ8" s="298"/>
      <c r="DK8" s="298"/>
      <c r="DL8" s="298"/>
      <c r="DM8" s="298"/>
      <c r="DN8" s="298"/>
      <c r="DO8" s="298"/>
      <c r="DP8" s="298"/>
      <c r="DQ8" s="298"/>
      <c r="DR8" s="298"/>
      <c r="DS8" s="298"/>
      <c r="DT8" s="298"/>
      <c r="DU8" s="298"/>
      <c r="DV8" s="298"/>
      <c r="DW8" s="298"/>
      <c r="DX8" s="298"/>
      <c r="DY8" s="298"/>
      <c r="DZ8" s="298"/>
      <c r="EA8" s="298"/>
      <c r="EB8" s="298"/>
      <c r="EC8" s="298"/>
      <c r="ED8" s="298"/>
      <c r="EE8" s="298"/>
      <c r="EF8" s="298"/>
      <c r="EG8" s="298"/>
      <c r="EH8" s="298"/>
      <c r="EI8" s="298"/>
      <c r="EJ8" s="298"/>
      <c r="EK8" s="298"/>
      <c r="EL8" s="298"/>
      <c r="EM8" s="298"/>
      <c r="EN8" s="298"/>
      <c r="EO8" s="298"/>
      <c r="EP8" s="298"/>
      <c r="EQ8" s="298"/>
      <c r="ER8" s="298"/>
      <c r="ES8" s="298"/>
      <c r="ET8" s="298"/>
      <c r="EU8" s="298"/>
      <c r="EV8" s="298"/>
      <c r="EW8" s="298"/>
      <c r="EX8" s="298"/>
      <c r="EY8" s="298"/>
      <c r="EZ8" s="298"/>
      <c r="FA8" s="298"/>
      <c r="FB8" s="298"/>
      <c r="FC8" s="298"/>
      <c r="FD8" s="298"/>
      <c r="FE8" s="298"/>
      <c r="FF8" s="298"/>
      <c r="FG8" s="298"/>
      <c r="FH8" s="298"/>
      <c r="FI8" s="298"/>
      <c r="FJ8" s="298"/>
      <c r="FK8" s="298"/>
      <c r="FL8" s="298"/>
      <c r="FM8" s="298"/>
      <c r="FN8" s="298"/>
      <c r="FO8" s="298"/>
      <c r="FP8" s="298"/>
      <c r="FQ8" s="298"/>
      <c r="FR8" s="298"/>
      <c r="FS8" s="298"/>
      <c r="FT8" s="298"/>
      <c r="FU8" s="298"/>
      <c r="FV8" s="298"/>
      <c r="FW8" s="298"/>
      <c r="FX8" s="298"/>
      <c r="FY8" s="298"/>
      <c r="FZ8" s="298"/>
      <c r="GA8" s="298"/>
      <c r="GB8" s="298"/>
      <c r="GC8" s="298"/>
      <c r="GD8" s="298"/>
      <c r="GE8" s="298"/>
      <c r="GF8" s="298"/>
      <c r="GG8" s="298"/>
      <c r="GH8" s="298"/>
      <c r="GI8" s="298"/>
      <c r="GJ8" s="298"/>
      <c r="GK8" s="298"/>
      <c r="GL8" s="298"/>
      <c r="GM8" s="298"/>
      <c r="GN8" s="298"/>
      <c r="GO8" s="15"/>
      <c r="GP8" s="15"/>
      <c r="GQ8" s="15"/>
      <c r="GR8" s="15"/>
    </row>
    <row r="9" spans="1:196" s="7" customFormat="1" ht="42" customHeight="1">
      <c r="A9" s="40">
        <v>1</v>
      </c>
      <c r="B9" s="399" t="s">
        <v>600</v>
      </c>
      <c r="C9" s="399" t="s">
        <v>601</v>
      </c>
      <c r="D9" s="195" t="s">
        <v>602</v>
      </c>
      <c r="E9" s="195" t="s">
        <v>603</v>
      </c>
      <c r="F9" s="195">
        <v>8135</v>
      </c>
      <c r="G9" s="195">
        <v>2412</v>
      </c>
      <c r="H9" s="195">
        <v>2017.3</v>
      </c>
      <c r="I9" s="195">
        <v>2019.12</v>
      </c>
      <c r="J9" s="406" t="s">
        <v>604</v>
      </c>
      <c r="K9" s="195" t="s">
        <v>605</v>
      </c>
      <c r="L9" s="195" t="s">
        <v>606</v>
      </c>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row>
    <row r="10" spans="1:196" s="7" customFormat="1" ht="38.25" customHeight="1">
      <c r="A10" s="40">
        <v>2</v>
      </c>
      <c r="B10" s="399" t="s">
        <v>607</v>
      </c>
      <c r="C10" s="399" t="s">
        <v>608</v>
      </c>
      <c r="D10" s="195" t="s">
        <v>609</v>
      </c>
      <c r="E10" s="195" t="s">
        <v>610</v>
      </c>
      <c r="F10" s="195">
        <v>29800</v>
      </c>
      <c r="G10" s="195">
        <v>4100</v>
      </c>
      <c r="H10" s="195">
        <v>2016</v>
      </c>
      <c r="I10" s="195">
        <v>2019.12</v>
      </c>
      <c r="J10" s="406" t="s">
        <v>604</v>
      </c>
      <c r="K10" s="195" t="s">
        <v>611</v>
      </c>
      <c r="L10" s="195" t="s">
        <v>606</v>
      </c>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row>
    <row r="11" spans="1:196" s="7" customFormat="1" ht="35.25" customHeight="1">
      <c r="A11" s="40">
        <v>3</v>
      </c>
      <c r="B11" s="399" t="s">
        <v>612</v>
      </c>
      <c r="C11" s="399" t="s">
        <v>613</v>
      </c>
      <c r="D11" s="195" t="s">
        <v>602</v>
      </c>
      <c r="E11" s="195" t="s">
        <v>614</v>
      </c>
      <c r="F11" s="195">
        <v>15817</v>
      </c>
      <c r="G11" s="195">
        <v>6617</v>
      </c>
      <c r="H11" s="195">
        <v>2017</v>
      </c>
      <c r="I11" s="195">
        <v>2019.12</v>
      </c>
      <c r="J11" s="406" t="s">
        <v>615</v>
      </c>
      <c r="K11" s="195" t="s">
        <v>616</v>
      </c>
      <c r="L11" s="195" t="s">
        <v>606</v>
      </c>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row>
    <row r="12" spans="1:12" s="304" customFormat="1" ht="30" customHeight="1">
      <c r="A12" s="101" t="s">
        <v>617</v>
      </c>
      <c r="B12" s="364" t="s">
        <v>618</v>
      </c>
      <c r="C12" s="50" t="s">
        <v>619</v>
      </c>
      <c r="D12" s="52" t="s">
        <v>620</v>
      </c>
      <c r="E12" s="48" t="s">
        <v>621</v>
      </c>
      <c r="F12" s="91">
        <v>2000</v>
      </c>
      <c r="G12" s="120">
        <v>2000</v>
      </c>
      <c r="H12" s="195">
        <v>2018.1</v>
      </c>
      <c r="I12" s="144">
        <v>2019.12</v>
      </c>
      <c r="J12" s="105"/>
      <c r="K12" s="91" t="s">
        <v>622</v>
      </c>
      <c r="L12" s="195" t="s">
        <v>623</v>
      </c>
    </row>
    <row r="13" spans="1:200" s="7" customFormat="1" ht="55.5" customHeight="1">
      <c r="A13" s="40">
        <v>5</v>
      </c>
      <c r="B13" s="46" t="s">
        <v>624</v>
      </c>
      <c r="C13" s="46" t="s">
        <v>625</v>
      </c>
      <c r="D13" s="43" t="s">
        <v>620</v>
      </c>
      <c r="E13" s="43" t="s">
        <v>626</v>
      </c>
      <c r="F13" s="43">
        <v>3000</v>
      </c>
      <c r="G13" s="43">
        <v>2500</v>
      </c>
      <c r="H13" s="43">
        <v>2018.11</v>
      </c>
      <c r="I13" s="54" t="s">
        <v>627</v>
      </c>
      <c r="J13" s="88"/>
      <c r="K13" s="54" t="s">
        <v>628</v>
      </c>
      <c r="L13" s="195" t="s">
        <v>606</v>
      </c>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5"/>
      <c r="GO13" s="25"/>
      <c r="GP13" s="25"/>
      <c r="GQ13" s="25"/>
      <c r="GR13" s="25"/>
    </row>
    <row r="14" spans="1:200" s="3" customFormat="1" ht="24.75" customHeight="1">
      <c r="A14" s="39" t="s">
        <v>629</v>
      </c>
      <c r="B14" s="39"/>
      <c r="C14" s="36">
        <v>2</v>
      </c>
      <c r="D14" s="37"/>
      <c r="E14" s="37"/>
      <c r="F14" s="37">
        <f>SUM(F15:F16)</f>
        <v>15562</v>
      </c>
      <c r="G14" s="37">
        <f>SUM(G15:G16)</f>
        <v>9803</v>
      </c>
      <c r="H14" s="37"/>
      <c r="I14" s="228"/>
      <c r="J14" s="82"/>
      <c r="K14" s="228"/>
      <c r="L14" s="22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c r="EC14" s="298"/>
      <c r="ED14" s="298"/>
      <c r="EE14" s="298"/>
      <c r="EF14" s="298"/>
      <c r="EG14" s="298"/>
      <c r="EH14" s="298"/>
      <c r="EI14" s="298"/>
      <c r="EJ14" s="298"/>
      <c r="EK14" s="298"/>
      <c r="EL14" s="298"/>
      <c r="EM14" s="298"/>
      <c r="EN14" s="298"/>
      <c r="EO14" s="298"/>
      <c r="EP14" s="298"/>
      <c r="EQ14" s="298"/>
      <c r="ER14" s="298"/>
      <c r="ES14" s="298"/>
      <c r="ET14" s="298"/>
      <c r="EU14" s="298"/>
      <c r="EV14" s="298"/>
      <c r="EW14" s="298"/>
      <c r="EX14" s="298"/>
      <c r="EY14" s="298"/>
      <c r="EZ14" s="298"/>
      <c r="FA14" s="298"/>
      <c r="FB14" s="298"/>
      <c r="FC14" s="298"/>
      <c r="FD14" s="298"/>
      <c r="FE14" s="298"/>
      <c r="FF14" s="298"/>
      <c r="FG14" s="298"/>
      <c r="FH14" s="298"/>
      <c r="FI14" s="298"/>
      <c r="FJ14" s="298"/>
      <c r="FK14" s="298"/>
      <c r="FL14" s="298"/>
      <c r="FM14" s="298"/>
      <c r="FN14" s="298"/>
      <c r="FO14" s="298"/>
      <c r="FP14" s="298"/>
      <c r="FQ14" s="298"/>
      <c r="FR14" s="298"/>
      <c r="FS14" s="298"/>
      <c r="FT14" s="298"/>
      <c r="FU14" s="298"/>
      <c r="FV14" s="298"/>
      <c r="FW14" s="298"/>
      <c r="FX14" s="298"/>
      <c r="FY14" s="298"/>
      <c r="FZ14" s="298"/>
      <c r="GA14" s="298"/>
      <c r="GB14" s="298"/>
      <c r="GC14" s="298"/>
      <c r="GD14" s="298"/>
      <c r="GE14" s="298"/>
      <c r="GF14" s="298"/>
      <c r="GG14" s="298"/>
      <c r="GH14" s="298"/>
      <c r="GI14" s="298"/>
      <c r="GJ14" s="298"/>
      <c r="GK14" s="298"/>
      <c r="GL14" s="298"/>
      <c r="GM14" s="298"/>
      <c r="GN14" s="298"/>
      <c r="GO14" s="15"/>
      <c r="GP14" s="15"/>
      <c r="GQ14" s="15"/>
      <c r="GR14" s="15"/>
    </row>
    <row r="15" spans="1:12" s="7" customFormat="1" ht="24" customHeight="1">
      <c r="A15" s="40">
        <v>6</v>
      </c>
      <c r="B15" s="46" t="s">
        <v>630</v>
      </c>
      <c r="C15" s="47" t="s">
        <v>631</v>
      </c>
      <c r="D15" s="43" t="s">
        <v>620</v>
      </c>
      <c r="E15" s="43" t="s">
        <v>614</v>
      </c>
      <c r="F15" s="49">
        <v>7000</v>
      </c>
      <c r="G15" s="43">
        <v>5000</v>
      </c>
      <c r="H15" s="194">
        <v>2018.7</v>
      </c>
      <c r="I15" s="54" t="s">
        <v>632</v>
      </c>
      <c r="J15" s="88"/>
      <c r="K15" s="91" t="s">
        <v>633</v>
      </c>
      <c r="L15" s="91" t="s">
        <v>634</v>
      </c>
    </row>
    <row r="16" spans="1:12" s="7" customFormat="1" ht="36.75" customHeight="1">
      <c r="A16" s="40">
        <v>7</v>
      </c>
      <c r="B16" s="46" t="s">
        <v>635</v>
      </c>
      <c r="C16" s="46" t="s">
        <v>636</v>
      </c>
      <c r="D16" s="43" t="s">
        <v>620</v>
      </c>
      <c r="E16" s="43" t="s">
        <v>637</v>
      </c>
      <c r="F16" s="43">
        <v>8562</v>
      </c>
      <c r="G16" s="43">
        <v>4803</v>
      </c>
      <c r="H16" s="194">
        <v>2018.7</v>
      </c>
      <c r="I16" s="194">
        <v>2019.8</v>
      </c>
      <c r="J16" s="88" t="s">
        <v>638</v>
      </c>
      <c r="K16" s="54" t="s">
        <v>639</v>
      </c>
      <c r="L16" s="54" t="s">
        <v>640</v>
      </c>
    </row>
    <row r="17" spans="1:200" s="391" customFormat="1" ht="24.75" customHeight="1">
      <c r="A17" s="39" t="s">
        <v>641</v>
      </c>
      <c r="B17" s="39"/>
      <c r="C17" s="36">
        <v>47</v>
      </c>
      <c r="D17" s="36"/>
      <c r="E17" s="36"/>
      <c r="F17" s="196">
        <f>SUM(F18,F20,F26,F31,F42,F45,F48)</f>
        <v>826420.2</v>
      </c>
      <c r="G17" s="196">
        <f>SUM(G18,G20,G26,G31,G42,G45,G48)</f>
        <v>288539.49</v>
      </c>
      <c r="H17" s="36"/>
      <c r="I17" s="407"/>
      <c r="J17" s="82"/>
      <c r="K17" s="228"/>
      <c r="L17" s="22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8"/>
      <c r="CJ17" s="408"/>
      <c r="CK17" s="408"/>
      <c r="CL17" s="408"/>
      <c r="CM17" s="408"/>
      <c r="CN17" s="408"/>
      <c r="CO17" s="408"/>
      <c r="CP17" s="408"/>
      <c r="CQ17" s="408"/>
      <c r="CR17" s="408"/>
      <c r="CS17" s="408"/>
      <c r="CT17" s="408"/>
      <c r="CU17" s="408"/>
      <c r="CV17" s="408"/>
      <c r="CW17" s="408"/>
      <c r="CX17" s="408"/>
      <c r="CY17" s="408"/>
      <c r="CZ17" s="408"/>
      <c r="DA17" s="408"/>
      <c r="DB17" s="408"/>
      <c r="DC17" s="408"/>
      <c r="DD17" s="408"/>
      <c r="DE17" s="408"/>
      <c r="DF17" s="408"/>
      <c r="DG17" s="408"/>
      <c r="DH17" s="408"/>
      <c r="DI17" s="408"/>
      <c r="DJ17" s="408"/>
      <c r="DK17" s="408"/>
      <c r="DL17" s="408"/>
      <c r="DM17" s="408"/>
      <c r="DN17" s="408"/>
      <c r="DO17" s="408"/>
      <c r="DP17" s="408"/>
      <c r="DQ17" s="408"/>
      <c r="DR17" s="408"/>
      <c r="DS17" s="408"/>
      <c r="DT17" s="408"/>
      <c r="DU17" s="408"/>
      <c r="DV17" s="408"/>
      <c r="DW17" s="408"/>
      <c r="DX17" s="408"/>
      <c r="DY17" s="408"/>
      <c r="DZ17" s="408"/>
      <c r="EA17" s="408"/>
      <c r="EB17" s="408"/>
      <c r="EC17" s="408"/>
      <c r="ED17" s="408"/>
      <c r="EE17" s="408"/>
      <c r="EF17" s="408"/>
      <c r="EG17" s="408"/>
      <c r="EH17" s="408"/>
      <c r="EI17" s="408"/>
      <c r="EJ17" s="408"/>
      <c r="EK17" s="408"/>
      <c r="EL17" s="408"/>
      <c r="EM17" s="408"/>
      <c r="EN17" s="408"/>
      <c r="EO17" s="408"/>
      <c r="EP17" s="408"/>
      <c r="EQ17" s="408"/>
      <c r="ER17" s="408"/>
      <c r="ES17" s="408"/>
      <c r="ET17" s="408"/>
      <c r="EU17" s="408"/>
      <c r="EV17" s="408"/>
      <c r="EW17" s="408"/>
      <c r="EX17" s="408"/>
      <c r="EY17" s="408"/>
      <c r="EZ17" s="408"/>
      <c r="FA17" s="408"/>
      <c r="FB17" s="408"/>
      <c r="FC17" s="408"/>
      <c r="FD17" s="408"/>
      <c r="FE17" s="408"/>
      <c r="FF17" s="408"/>
      <c r="FG17" s="408"/>
      <c r="FH17" s="408"/>
      <c r="FI17" s="408"/>
      <c r="FJ17" s="408"/>
      <c r="FK17" s="408"/>
      <c r="FL17" s="408"/>
      <c r="FM17" s="408"/>
      <c r="FN17" s="408"/>
      <c r="FO17" s="408"/>
      <c r="FP17" s="408"/>
      <c r="FQ17" s="408"/>
      <c r="FR17" s="408"/>
      <c r="FS17" s="408"/>
      <c r="FT17" s="408"/>
      <c r="FU17" s="408"/>
      <c r="FV17" s="408"/>
      <c r="FW17" s="408"/>
      <c r="FX17" s="408"/>
      <c r="FY17" s="408"/>
      <c r="FZ17" s="408"/>
      <c r="GA17" s="408"/>
      <c r="GB17" s="408"/>
      <c r="GC17" s="408"/>
      <c r="GD17" s="408"/>
      <c r="GE17" s="408"/>
      <c r="GF17" s="408"/>
      <c r="GG17" s="408"/>
      <c r="GH17" s="408"/>
      <c r="GI17" s="408"/>
      <c r="GJ17" s="408"/>
      <c r="GK17" s="408"/>
      <c r="GL17" s="408"/>
      <c r="GM17" s="408"/>
      <c r="GN17" s="408"/>
      <c r="GO17" s="410"/>
      <c r="GP17" s="410"/>
      <c r="GQ17" s="410"/>
      <c r="GR17" s="410"/>
    </row>
    <row r="18" spans="1:200" s="392" customFormat="1" ht="24.75" customHeight="1">
      <c r="A18" s="41" t="s">
        <v>642</v>
      </c>
      <c r="B18" s="41"/>
      <c r="C18" s="33">
        <v>1</v>
      </c>
      <c r="D18" s="33"/>
      <c r="E18" s="33"/>
      <c r="F18" s="32">
        <f>SUM(F19)</f>
        <v>6384</v>
      </c>
      <c r="G18" s="32">
        <f>SUM(G19)</f>
        <v>3000</v>
      </c>
      <c r="H18" s="33"/>
      <c r="I18" s="68"/>
      <c r="J18" s="98"/>
      <c r="K18" s="54"/>
      <c r="L18" s="54"/>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c r="CB18" s="311"/>
      <c r="CC18" s="311"/>
      <c r="CD18" s="311"/>
      <c r="CE18" s="311"/>
      <c r="CF18" s="311"/>
      <c r="CG18" s="311"/>
      <c r="CH18" s="311"/>
      <c r="CI18" s="311"/>
      <c r="CJ18" s="311"/>
      <c r="CK18" s="311"/>
      <c r="CL18" s="311"/>
      <c r="CM18" s="311"/>
      <c r="CN18" s="311"/>
      <c r="CO18" s="311"/>
      <c r="CP18" s="311"/>
      <c r="CQ18" s="311"/>
      <c r="CR18" s="311"/>
      <c r="CS18" s="311"/>
      <c r="CT18" s="311"/>
      <c r="CU18" s="311"/>
      <c r="CV18" s="311"/>
      <c r="CW18" s="311"/>
      <c r="CX18" s="311"/>
      <c r="CY18" s="311"/>
      <c r="CZ18" s="311"/>
      <c r="DA18" s="311"/>
      <c r="DB18" s="311"/>
      <c r="DC18" s="311"/>
      <c r="DD18" s="311"/>
      <c r="DE18" s="311"/>
      <c r="DF18" s="311"/>
      <c r="DG18" s="311"/>
      <c r="DH18" s="311"/>
      <c r="DI18" s="311"/>
      <c r="DJ18" s="311"/>
      <c r="DK18" s="311"/>
      <c r="DL18" s="311"/>
      <c r="DM18" s="311"/>
      <c r="DN18" s="311"/>
      <c r="DO18" s="311"/>
      <c r="DP18" s="311"/>
      <c r="DQ18" s="311"/>
      <c r="DR18" s="311"/>
      <c r="DS18" s="311"/>
      <c r="DT18" s="311"/>
      <c r="DU18" s="311"/>
      <c r="DV18" s="311"/>
      <c r="DW18" s="311"/>
      <c r="DX18" s="311"/>
      <c r="DY18" s="311"/>
      <c r="DZ18" s="311"/>
      <c r="EA18" s="311"/>
      <c r="EB18" s="311"/>
      <c r="EC18" s="311"/>
      <c r="ED18" s="311"/>
      <c r="EE18" s="311"/>
      <c r="EF18" s="311"/>
      <c r="EG18" s="311"/>
      <c r="EH18" s="311"/>
      <c r="EI18" s="311"/>
      <c r="EJ18" s="311"/>
      <c r="EK18" s="311"/>
      <c r="EL18" s="311"/>
      <c r="EM18" s="311"/>
      <c r="EN18" s="311"/>
      <c r="EO18" s="311"/>
      <c r="EP18" s="311"/>
      <c r="EQ18" s="311"/>
      <c r="ER18" s="311"/>
      <c r="ES18" s="311"/>
      <c r="ET18" s="311"/>
      <c r="EU18" s="311"/>
      <c r="EV18" s="311"/>
      <c r="EW18" s="311"/>
      <c r="EX18" s="311"/>
      <c r="EY18" s="311"/>
      <c r="EZ18" s="311"/>
      <c r="FA18" s="311"/>
      <c r="FB18" s="311"/>
      <c r="FC18" s="311"/>
      <c r="FD18" s="311"/>
      <c r="FE18" s="311"/>
      <c r="FF18" s="311"/>
      <c r="FG18" s="311"/>
      <c r="FH18" s="311"/>
      <c r="FI18" s="311"/>
      <c r="FJ18" s="311"/>
      <c r="FK18" s="311"/>
      <c r="FL18" s="311"/>
      <c r="FM18" s="311"/>
      <c r="FN18" s="311"/>
      <c r="FO18" s="311"/>
      <c r="FP18" s="311"/>
      <c r="FQ18" s="311"/>
      <c r="FR18" s="311"/>
      <c r="FS18" s="311"/>
      <c r="FT18" s="311"/>
      <c r="FU18" s="311"/>
      <c r="FV18" s="311"/>
      <c r="FW18" s="311"/>
      <c r="FX18" s="311"/>
      <c r="FY18" s="311"/>
      <c r="FZ18" s="311"/>
      <c r="GA18" s="311"/>
      <c r="GB18" s="311"/>
      <c r="GC18" s="311"/>
      <c r="GD18" s="311"/>
      <c r="GE18" s="311"/>
      <c r="GF18" s="311"/>
      <c r="GG18" s="311"/>
      <c r="GH18" s="311"/>
      <c r="GI18" s="311"/>
      <c r="GJ18" s="311"/>
      <c r="GK18" s="311"/>
      <c r="GL18" s="311"/>
      <c r="GM18" s="311"/>
      <c r="GN18" s="311"/>
      <c r="GO18" s="176"/>
      <c r="GP18" s="176"/>
      <c r="GQ18" s="176"/>
      <c r="GR18" s="176"/>
    </row>
    <row r="19" spans="1:12" s="7" customFormat="1" ht="36.75" customHeight="1">
      <c r="A19" s="48">
        <v>8</v>
      </c>
      <c r="B19" s="50" t="s">
        <v>643</v>
      </c>
      <c r="C19" s="50" t="s">
        <v>644</v>
      </c>
      <c r="D19" s="48" t="s">
        <v>609</v>
      </c>
      <c r="E19" s="48" t="s">
        <v>645</v>
      </c>
      <c r="F19" s="60">
        <v>6384</v>
      </c>
      <c r="G19" s="60">
        <v>3000</v>
      </c>
      <c r="H19" s="325">
        <v>2016.12</v>
      </c>
      <c r="I19" s="325">
        <v>2019.12</v>
      </c>
      <c r="J19" s="376"/>
      <c r="K19" s="325" t="s">
        <v>646</v>
      </c>
      <c r="L19" s="325" t="s">
        <v>647</v>
      </c>
    </row>
    <row r="20" spans="1:200" s="392" customFormat="1" ht="24.75" customHeight="1">
      <c r="A20" s="41" t="s">
        <v>648</v>
      </c>
      <c r="B20" s="41"/>
      <c r="C20" s="33">
        <v>5</v>
      </c>
      <c r="D20" s="33"/>
      <c r="E20" s="33"/>
      <c r="F20" s="32">
        <f>SUM(F21:F25)</f>
        <v>35269.61</v>
      </c>
      <c r="G20" s="32">
        <f>SUM(G21:G25)</f>
        <v>8878</v>
      </c>
      <c r="H20" s="33"/>
      <c r="I20" s="68"/>
      <c r="J20" s="98"/>
      <c r="K20" s="54"/>
      <c r="L20" s="54"/>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311"/>
      <c r="CO20" s="311"/>
      <c r="CP20" s="311"/>
      <c r="CQ20" s="311"/>
      <c r="CR20" s="311"/>
      <c r="CS20" s="311"/>
      <c r="CT20" s="311"/>
      <c r="CU20" s="311"/>
      <c r="CV20" s="311"/>
      <c r="CW20" s="311"/>
      <c r="CX20" s="311"/>
      <c r="CY20" s="311"/>
      <c r="CZ20" s="311"/>
      <c r="DA20" s="311"/>
      <c r="DB20" s="311"/>
      <c r="DC20" s="311"/>
      <c r="DD20" s="311"/>
      <c r="DE20" s="311"/>
      <c r="DF20" s="311"/>
      <c r="DG20" s="311"/>
      <c r="DH20" s="311"/>
      <c r="DI20" s="311"/>
      <c r="DJ20" s="311"/>
      <c r="DK20" s="311"/>
      <c r="DL20" s="311"/>
      <c r="DM20" s="311"/>
      <c r="DN20" s="311"/>
      <c r="DO20" s="311"/>
      <c r="DP20" s="311"/>
      <c r="DQ20" s="311"/>
      <c r="DR20" s="311"/>
      <c r="DS20" s="311"/>
      <c r="DT20" s="311"/>
      <c r="DU20" s="311"/>
      <c r="DV20" s="311"/>
      <c r="DW20" s="311"/>
      <c r="DX20" s="311"/>
      <c r="DY20" s="311"/>
      <c r="DZ20" s="311"/>
      <c r="EA20" s="311"/>
      <c r="EB20" s="311"/>
      <c r="EC20" s="311"/>
      <c r="ED20" s="311"/>
      <c r="EE20" s="311"/>
      <c r="EF20" s="311"/>
      <c r="EG20" s="311"/>
      <c r="EH20" s="311"/>
      <c r="EI20" s="311"/>
      <c r="EJ20" s="311"/>
      <c r="EK20" s="311"/>
      <c r="EL20" s="311"/>
      <c r="EM20" s="311"/>
      <c r="EN20" s="311"/>
      <c r="EO20" s="311"/>
      <c r="EP20" s="311"/>
      <c r="EQ20" s="311"/>
      <c r="ER20" s="311"/>
      <c r="ES20" s="311"/>
      <c r="ET20" s="311"/>
      <c r="EU20" s="311"/>
      <c r="EV20" s="311"/>
      <c r="EW20" s="311"/>
      <c r="EX20" s="311"/>
      <c r="EY20" s="311"/>
      <c r="EZ20" s="311"/>
      <c r="FA20" s="311"/>
      <c r="FB20" s="311"/>
      <c r="FC20" s="311"/>
      <c r="FD20" s="311"/>
      <c r="FE20" s="311"/>
      <c r="FF20" s="311"/>
      <c r="FG20" s="311"/>
      <c r="FH20" s="311"/>
      <c r="FI20" s="311"/>
      <c r="FJ20" s="311"/>
      <c r="FK20" s="311"/>
      <c r="FL20" s="311"/>
      <c r="FM20" s="311"/>
      <c r="FN20" s="311"/>
      <c r="FO20" s="311"/>
      <c r="FP20" s="311"/>
      <c r="FQ20" s="311"/>
      <c r="FR20" s="311"/>
      <c r="FS20" s="311"/>
      <c r="FT20" s="311"/>
      <c r="FU20" s="311"/>
      <c r="FV20" s="311"/>
      <c r="FW20" s="311"/>
      <c r="FX20" s="311"/>
      <c r="FY20" s="311"/>
      <c r="FZ20" s="311"/>
      <c r="GA20" s="311"/>
      <c r="GB20" s="311"/>
      <c r="GC20" s="311"/>
      <c r="GD20" s="311"/>
      <c r="GE20" s="311"/>
      <c r="GF20" s="311"/>
      <c r="GG20" s="311"/>
      <c r="GH20" s="311"/>
      <c r="GI20" s="311"/>
      <c r="GJ20" s="311"/>
      <c r="GK20" s="311"/>
      <c r="GL20" s="311"/>
      <c r="GM20" s="311"/>
      <c r="GN20" s="311"/>
      <c r="GO20" s="176"/>
      <c r="GP20" s="176"/>
      <c r="GQ20" s="176"/>
      <c r="GR20" s="176"/>
    </row>
    <row r="21" spans="1:200" s="7" customFormat="1" ht="45" customHeight="1">
      <c r="A21" s="40">
        <v>9</v>
      </c>
      <c r="B21" s="41" t="s">
        <v>649</v>
      </c>
      <c r="C21" s="41" t="s">
        <v>650</v>
      </c>
      <c r="D21" s="40" t="s">
        <v>620</v>
      </c>
      <c r="E21" s="40" t="s">
        <v>651</v>
      </c>
      <c r="F21" s="40">
        <v>3525</v>
      </c>
      <c r="G21" s="43">
        <v>1878</v>
      </c>
      <c r="H21" s="54">
        <v>2018.4</v>
      </c>
      <c r="I21" s="54" t="s">
        <v>652</v>
      </c>
      <c r="J21" s="102" t="s">
        <v>653</v>
      </c>
      <c r="K21" s="54" t="s">
        <v>654</v>
      </c>
      <c r="L21" s="54" t="s">
        <v>655</v>
      </c>
      <c r="GO21" s="11"/>
      <c r="GP21" s="11"/>
      <c r="GQ21" s="11"/>
      <c r="GR21" s="11"/>
    </row>
    <row r="22" spans="1:12" s="7" customFormat="1" ht="30.75" customHeight="1">
      <c r="A22" s="40">
        <v>10</v>
      </c>
      <c r="B22" s="400" t="s">
        <v>656</v>
      </c>
      <c r="C22" s="400" t="s">
        <v>657</v>
      </c>
      <c r="D22" s="97" t="s">
        <v>620</v>
      </c>
      <c r="E22" s="97" t="s">
        <v>658</v>
      </c>
      <c r="F22" s="129">
        <v>12000</v>
      </c>
      <c r="G22" s="129">
        <v>500</v>
      </c>
      <c r="H22" s="43">
        <v>2018</v>
      </c>
      <c r="I22" s="48">
        <v>2019</v>
      </c>
      <c r="J22" s="343" t="s">
        <v>659</v>
      </c>
      <c r="K22" s="63" t="s">
        <v>660</v>
      </c>
      <c r="L22" s="54" t="s">
        <v>655</v>
      </c>
    </row>
    <row r="23" spans="1:196" s="152" customFormat="1" ht="36.75" customHeight="1">
      <c r="A23" s="40">
        <v>11</v>
      </c>
      <c r="B23" s="50" t="s">
        <v>661</v>
      </c>
      <c r="C23" s="50" t="s">
        <v>662</v>
      </c>
      <c r="D23" s="48" t="s">
        <v>620</v>
      </c>
      <c r="E23" s="48" t="s">
        <v>663</v>
      </c>
      <c r="F23" s="101">
        <v>6864</v>
      </c>
      <c r="G23" s="48">
        <v>1000</v>
      </c>
      <c r="H23" s="48">
        <v>2018.2</v>
      </c>
      <c r="I23" s="48">
        <v>2019.12</v>
      </c>
      <c r="J23" s="100"/>
      <c r="K23" s="101" t="s">
        <v>664</v>
      </c>
      <c r="L23" s="54" t="s">
        <v>655</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row>
    <row r="24" spans="1:196" s="152" customFormat="1" ht="36.75" customHeight="1">
      <c r="A24" s="40">
        <v>12</v>
      </c>
      <c r="B24" s="50" t="s">
        <v>665</v>
      </c>
      <c r="C24" s="50" t="s">
        <v>666</v>
      </c>
      <c r="D24" s="48" t="s">
        <v>620</v>
      </c>
      <c r="E24" s="48" t="s">
        <v>663</v>
      </c>
      <c r="F24" s="48">
        <v>1863</v>
      </c>
      <c r="G24" s="48">
        <v>500</v>
      </c>
      <c r="H24" s="48">
        <v>2018.2</v>
      </c>
      <c r="I24" s="48">
        <v>2019.12</v>
      </c>
      <c r="J24" s="100"/>
      <c r="K24" s="101" t="s">
        <v>664</v>
      </c>
      <c r="L24" s="54" t="s">
        <v>655</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row>
    <row r="25" spans="1:196" s="152" customFormat="1" ht="25.5" customHeight="1">
      <c r="A25" s="40">
        <v>13</v>
      </c>
      <c r="B25" s="50" t="s">
        <v>667</v>
      </c>
      <c r="C25" s="50" t="s">
        <v>668</v>
      </c>
      <c r="D25" s="48" t="s">
        <v>620</v>
      </c>
      <c r="E25" s="48" t="s">
        <v>663</v>
      </c>
      <c r="F25" s="48">
        <v>11017.61</v>
      </c>
      <c r="G25" s="48">
        <v>5000</v>
      </c>
      <c r="H25" s="48">
        <v>2018.8</v>
      </c>
      <c r="I25" s="48">
        <v>2019.12</v>
      </c>
      <c r="J25" s="100"/>
      <c r="K25" s="101" t="s">
        <v>664</v>
      </c>
      <c r="L25" s="54" t="s">
        <v>655</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row>
    <row r="26" spans="1:196" s="176" customFormat="1" ht="24.75" customHeight="1">
      <c r="A26" s="41" t="s">
        <v>669</v>
      </c>
      <c r="B26" s="41"/>
      <c r="C26" s="330">
        <v>4</v>
      </c>
      <c r="D26" s="330"/>
      <c r="E26" s="330"/>
      <c r="F26" s="331">
        <f>SUM(F27:F30)</f>
        <v>14545.42</v>
      </c>
      <c r="G26" s="331">
        <f>SUM(G27:G30)</f>
        <v>6700</v>
      </c>
      <c r="H26" s="330"/>
      <c r="I26" s="409"/>
      <c r="J26" s="347"/>
      <c r="K26" s="348"/>
      <c r="L26" s="348"/>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11"/>
      <c r="CH26" s="311"/>
      <c r="CI26" s="311"/>
      <c r="CJ26" s="311"/>
      <c r="CK26" s="311"/>
      <c r="CL26" s="311"/>
      <c r="CM26" s="311"/>
      <c r="CN26" s="311"/>
      <c r="CO26" s="311"/>
      <c r="CP26" s="311"/>
      <c r="CQ26" s="311"/>
      <c r="CR26" s="311"/>
      <c r="CS26" s="311"/>
      <c r="CT26" s="311"/>
      <c r="CU26" s="311"/>
      <c r="CV26" s="311"/>
      <c r="CW26" s="311"/>
      <c r="CX26" s="311"/>
      <c r="CY26" s="311"/>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311"/>
      <c r="ED26" s="311"/>
      <c r="EE26" s="311"/>
      <c r="EF26" s="311"/>
      <c r="EG26" s="311"/>
      <c r="EH26" s="311"/>
      <c r="EI26" s="311"/>
      <c r="EJ26" s="311"/>
      <c r="EK26" s="311"/>
      <c r="EL26" s="311"/>
      <c r="EM26" s="311"/>
      <c r="EN26" s="311"/>
      <c r="EO26" s="311"/>
      <c r="EP26" s="311"/>
      <c r="EQ26" s="311"/>
      <c r="ER26" s="311"/>
      <c r="ES26" s="311"/>
      <c r="ET26" s="311"/>
      <c r="EU26" s="311"/>
      <c r="EV26" s="311"/>
      <c r="EW26" s="311"/>
      <c r="EX26" s="311"/>
      <c r="EY26" s="311"/>
      <c r="EZ26" s="311"/>
      <c r="FA26" s="311"/>
      <c r="FB26" s="311"/>
      <c r="FC26" s="311"/>
      <c r="FD26" s="311"/>
      <c r="FE26" s="311"/>
      <c r="FF26" s="311"/>
      <c r="FG26" s="311"/>
      <c r="FH26" s="311"/>
      <c r="FI26" s="311"/>
      <c r="FJ26" s="311"/>
      <c r="FK26" s="311"/>
      <c r="FL26" s="311"/>
      <c r="FM26" s="311"/>
      <c r="FN26" s="311"/>
      <c r="FO26" s="311"/>
      <c r="FP26" s="311"/>
      <c r="FQ26" s="311"/>
      <c r="FR26" s="311"/>
      <c r="FS26" s="311"/>
      <c r="FT26" s="311"/>
      <c r="FU26" s="311"/>
      <c r="FV26" s="311"/>
      <c r="FW26" s="311"/>
      <c r="FX26" s="311"/>
      <c r="FY26" s="311"/>
      <c r="FZ26" s="311"/>
      <c r="GA26" s="311"/>
      <c r="GB26" s="311"/>
      <c r="GC26" s="311"/>
      <c r="GD26" s="311"/>
      <c r="GE26" s="311"/>
      <c r="GF26" s="311"/>
      <c r="GG26" s="311"/>
      <c r="GH26" s="311"/>
      <c r="GI26" s="311"/>
      <c r="GJ26" s="311"/>
      <c r="GK26" s="311"/>
      <c r="GL26" s="311"/>
      <c r="GM26" s="311"/>
      <c r="GN26" s="311"/>
    </row>
    <row r="27" spans="1:200" s="43" customFormat="1" ht="43.5" customHeight="1">
      <c r="A27" s="43">
        <v>14</v>
      </c>
      <c r="B27" s="46" t="s">
        <v>670</v>
      </c>
      <c r="C27" s="46" t="s">
        <v>671</v>
      </c>
      <c r="D27" s="43" t="s">
        <v>602</v>
      </c>
      <c r="E27" s="43" t="s">
        <v>672</v>
      </c>
      <c r="F27" s="43">
        <v>2400</v>
      </c>
      <c r="G27" s="43">
        <v>1000</v>
      </c>
      <c r="H27" s="43">
        <v>2017</v>
      </c>
      <c r="I27" s="43">
        <v>2019</v>
      </c>
      <c r="J27" s="102" t="s">
        <v>653</v>
      </c>
      <c r="K27" s="43" t="s">
        <v>673</v>
      </c>
      <c r="L27" s="43" t="s">
        <v>674</v>
      </c>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11"/>
      <c r="GP27" s="11"/>
      <c r="GQ27" s="11"/>
      <c r="GR27" s="11"/>
    </row>
    <row r="28" spans="1:12" s="16" customFormat="1" ht="36" customHeight="1">
      <c r="A28" s="120">
        <v>15</v>
      </c>
      <c r="B28" s="50" t="s">
        <v>675</v>
      </c>
      <c r="C28" s="50" t="s">
        <v>676</v>
      </c>
      <c r="D28" s="123" t="s">
        <v>620</v>
      </c>
      <c r="E28" s="48" t="s">
        <v>677</v>
      </c>
      <c r="F28" s="62">
        <v>725</v>
      </c>
      <c r="G28" s="62">
        <v>700</v>
      </c>
      <c r="H28" s="61">
        <v>2018.12</v>
      </c>
      <c r="I28" s="54" t="s">
        <v>627</v>
      </c>
      <c r="J28" s="138"/>
      <c r="K28" s="91" t="s">
        <v>678</v>
      </c>
      <c r="L28" s="91" t="s">
        <v>679</v>
      </c>
    </row>
    <row r="29" spans="1:200" s="2" customFormat="1" ht="33" customHeight="1">
      <c r="A29" s="43">
        <v>16</v>
      </c>
      <c r="B29" s="50" t="s">
        <v>680</v>
      </c>
      <c r="C29" s="50" t="s">
        <v>681</v>
      </c>
      <c r="D29" s="48" t="s">
        <v>602</v>
      </c>
      <c r="E29" s="48" t="s">
        <v>621</v>
      </c>
      <c r="F29" s="48">
        <v>7420.42</v>
      </c>
      <c r="G29" s="48">
        <v>3000</v>
      </c>
      <c r="H29" s="48">
        <v>2017.1</v>
      </c>
      <c r="I29" s="48">
        <v>2019.5</v>
      </c>
      <c r="J29" s="100"/>
      <c r="K29" s="48" t="s">
        <v>682</v>
      </c>
      <c r="L29" s="43" t="s">
        <v>674</v>
      </c>
      <c r="GO29" s="11"/>
      <c r="GP29" s="11"/>
      <c r="GQ29" s="11"/>
      <c r="GR29" s="11"/>
    </row>
    <row r="30" spans="1:200" s="2" customFormat="1" ht="30" customHeight="1">
      <c r="A30" s="120">
        <v>17</v>
      </c>
      <c r="B30" s="50" t="s">
        <v>683</v>
      </c>
      <c r="C30" s="50" t="s">
        <v>684</v>
      </c>
      <c r="D30" s="48" t="s">
        <v>602</v>
      </c>
      <c r="E30" s="48" t="s">
        <v>621</v>
      </c>
      <c r="F30" s="48">
        <v>4000</v>
      </c>
      <c r="G30" s="48">
        <v>2000</v>
      </c>
      <c r="H30" s="48">
        <v>2017.1</v>
      </c>
      <c r="I30" s="48">
        <v>2019.5</v>
      </c>
      <c r="J30" s="100"/>
      <c r="K30" s="48" t="s">
        <v>682</v>
      </c>
      <c r="L30" s="43" t="s">
        <v>674</v>
      </c>
      <c r="GO30" s="11"/>
      <c r="GP30" s="11"/>
      <c r="GQ30" s="11"/>
      <c r="GR30" s="11"/>
    </row>
    <row r="31" spans="1:196" s="176" customFormat="1" ht="24.75" customHeight="1">
      <c r="A31" s="41" t="s">
        <v>685</v>
      </c>
      <c r="B31" s="41"/>
      <c r="C31" s="330">
        <v>8</v>
      </c>
      <c r="D31" s="330"/>
      <c r="E31" s="330"/>
      <c r="F31" s="331">
        <f>SUM(F32,F35)</f>
        <v>39741.68</v>
      </c>
      <c r="G31" s="331">
        <f>SUM(G32,G35)</f>
        <v>8900</v>
      </c>
      <c r="H31" s="330"/>
      <c r="I31" s="409"/>
      <c r="J31" s="347"/>
      <c r="K31" s="348"/>
      <c r="L31" s="348"/>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11"/>
      <c r="CJ31" s="311"/>
      <c r="CK31" s="311"/>
      <c r="CL31" s="311"/>
      <c r="CM31" s="311"/>
      <c r="CN31" s="311"/>
      <c r="CO31" s="311"/>
      <c r="CP31" s="311"/>
      <c r="CQ31" s="311"/>
      <c r="CR31" s="311"/>
      <c r="CS31" s="311"/>
      <c r="CT31" s="311"/>
      <c r="CU31" s="311"/>
      <c r="CV31" s="311"/>
      <c r="CW31" s="311"/>
      <c r="CX31" s="311"/>
      <c r="CY31" s="311"/>
      <c r="CZ31" s="311"/>
      <c r="DA31" s="311"/>
      <c r="DB31" s="311"/>
      <c r="DC31" s="311"/>
      <c r="DD31" s="311"/>
      <c r="DE31" s="311"/>
      <c r="DF31" s="311"/>
      <c r="DG31" s="311"/>
      <c r="DH31" s="311"/>
      <c r="DI31" s="311"/>
      <c r="DJ31" s="311"/>
      <c r="DK31" s="311"/>
      <c r="DL31" s="311"/>
      <c r="DM31" s="311"/>
      <c r="DN31" s="311"/>
      <c r="DO31" s="311"/>
      <c r="DP31" s="311"/>
      <c r="DQ31" s="311"/>
      <c r="DR31" s="311"/>
      <c r="DS31" s="311"/>
      <c r="DT31" s="311"/>
      <c r="DU31" s="311"/>
      <c r="DV31" s="311"/>
      <c r="DW31" s="311"/>
      <c r="DX31" s="311"/>
      <c r="DY31" s="311"/>
      <c r="DZ31" s="311"/>
      <c r="EA31" s="311"/>
      <c r="EB31" s="311"/>
      <c r="EC31" s="311"/>
      <c r="ED31" s="311"/>
      <c r="EE31" s="311"/>
      <c r="EF31" s="311"/>
      <c r="EG31" s="311"/>
      <c r="EH31" s="311"/>
      <c r="EI31" s="311"/>
      <c r="EJ31" s="311"/>
      <c r="EK31" s="311"/>
      <c r="EL31" s="311"/>
      <c r="EM31" s="311"/>
      <c r="EN31" s="311"/>
      <c r="EO31" s="311"/>
      <c r="EP31" s="311"/>
      <c r="EQ31" s="311"/>
      <c r="ER31" s="311"/>
      <c r="ES31" s="311"/>
      <c r="ET31" s="311"/>
      <c r="EU31" s="311"/>
      <c r="EV31" s="311"/>
      <c r="EW31" s="311"/>
      <c r="EX31" s="311"/>
      <c r="EY31" s="311"/>
      <c r="EZ31" s="311"/>
      <c r="FA31" s="311"/>
      <c r="FB31" s="311"/>
      <c r="FC31" s="311"/>
      <c r="FD31" s="311"/>
      <c r="FE31" s="311"/>
      <c r="FF31" s="311"/>
      <c r="FG31" s="311"/>
      <c r="FH31" s="311"/>
      <c r="FI31" s="311"/>
      <c r="FJ31" s="311"/>
      <c r="FK31" s="311"/>
      <c r="FL31" s="311"/>
      <c r="FM31" s="311"/>
      <c r="FN31" s="311"/>
      <c r="FO31" s="311"/>
      <c r="FP31" s="311"/>
      <c r="FQ31" s="311"/>
      <c r="FR31" s="311"/>
      <c r="FS31" s="311"/>
      <c r="FT31" s="311"/>
      <c r="FU31" s="311"/>
      <c r="FV31" s="311"/>
      <c r="FW31" s="311"/>
      <c r="FX31" s="311"/>
      <c r="FY31" s="311"/>
      <c r="FZ31" s="311"/>
      <c r="GA31" s="311"/>
      <c r="GB31" s="311"/>
      <c r="GC31" s="311"/>
      <c r="GD31" s="311"/>
      <c r="GE31" s="311"/>
      <c r="GF31" s="311"/>
      <c r="GG31" s="311"/>
      <c r="GH31" s="311"/>
      <c r="GI31" s="311"/>
      <c r="GJ31" s="311"/>
      <c r="GK31" s="311"/>
      <c r="GL31" s="311"/>
      <c r="GM31" s="311"/>
      <c r="GN31" s="311"/>
    </row>
    <row r="32" spans="1:200" s="311" customFormat="1" ht="24.75" customHeight="1">
      <c r="A32" s="41" t="s">
        <v>686</v>
      </c>
      <c r="B32" s="41"/>
      <c r="C32" s="330">
        <v>2</v>
      </c>
      <c r="D32" s="330"/>
      <c r="E32" s="330"/>
      <c r="F32" s="331">
        <f>SUM(F33:F34)</f>
        <v>22636.4</v>
      </c>
      <c r="G32" s="331">
        <f>SUM(G33:G34)</f>
        <v>0</v>
      </c>
      <c r="H32" s="330"/>
      <c r="I32" s="409"/>
      <c r="J32" s="347"/>
      <c r="K32" s="348"/>
      <c r="L32" s="348"/>
      <c r="GO32" s="176"/>
      <c r="GP32" s="176"/>
      <c r="GQ32" s="176"/>
      <c r="GR32" s="176"/>
    </row>
    <row r="33" spans="1:200" s="7" customFormat="1" ht="27.75" customHeight="1">
      <c r="A33" s="40">
        <v>18</v>
      </c>
      <c r="B33" s="50" t="s">
        <v>687</v>
      </c>
      <c r="C33" s="50" t="s">
        <v>688</v>
      </c>
      <c r="D33" s="48" t="s">
        <v>689</v>
      </c>
      <c r="E33" s="48" t="s">
        <v>690</v>
      </c>
      <c r="F33" s="48">
        <v>14794.19</v>
      </c>
      <c r="G33" s="48"/>
      <c r="H33" s="48">
        <v>2012.4</v>
      </c>
      <c r="I33" s="48">
        <v>2019</v>
      </c>
      <c r="J33" s="100"/>
      <c r="K33" s="48" t="s">
        <v>691</v>
      </c>
      <c r="L33" s="48" t="s">
        <v>692</v>
      </c>
      <c r="GO33" s="11"/>
      <c r="GP33" s="11"/>
      <c r="GQ33" s="11"/>
      <c r="GR33" s="11"/>
    </row>
    <row r="34" spans="1:200" s="7" customFormat="1" ht="28.5" customHeight="1">
      <c r="A34" s="40">
        <v>19</v>
      </c>
      <c r="B34" s="50" t="s">
        <v>693</v>
      </c>
      <c r="C34" s="50" t="s">
        <v>694</v>
      </c>
      <c r="D34" s="48" t="s">
        <v>689</v>
      </c>
      <c r="E34" s="48" t="s">
        <v>695</v>
      </c>
      <c r="F34" s="48">
        <v>7842.21</v>
      </c>
      <c r="G34" s="48"/>
      <c r="H34" s="48">
        <v>2014.8</v>
      </c>
      <c r="I34" s="48">
        <v>2019.6</v>
      </c>
      <c r="J34" s="100"/>
      <c r="K34" s="48" t="s">
        <v>696</v>
      </c>
      <c r="L34" s="48" t="s">
        <v>692</v>
      </c>
      <c r="GO34" s="11"/>
      <c r="GP34" s="11"/>
      <c r="GQ34" s="11"/>
      <c r="GR34" s="11"/>
    </row>
    <row r="35" spans="1:196" s="176" customFormat="1" ht="24.75" customHeight="1">
      <c r="A35" s="41" t="s">
        <v>697</v>
      </c>
      <c r="B35" s="41"/>
      <c r="C35" s="330">
        <v>6</v>
      </c>
      <c r="D35" s="330"/>
      <c r="E35" s="330"/>
      <c r="F35" s="331">
        <f>SUM(F36:F41)</f>
        <v>17105.28</v>
      </c>
      <c r="G35" s="331">
        <f>SUM(G36:G41)</f>
        <v>8900</v>
      </c>
      <c r="H35" s="330"/>
      <c r="I35" s="409"/>
      <c r="J35" s="347"/>
      <c r="K35" s="348"/>
      <c r="L35" s="348"/>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1"/>
      <c r="CE35" s="311"/>
      <c r="CF35" s="311"/>
      <c r="CG35" s="311"/>
      <c r="CH35" s="311"/>
      <c r="CI35" s="311"/>
      <c r="CJ35" s="311"/>
      <c r="CK35" s="311"/>
      <c r="CL35" s="311"/>
      <c r="CM35" s="311"/>
      <c r="CN35" s="311"/>
      <c r="CO35" s="311"/>
      <c r="CP35" s="311"/>
      <c r="CQ35" s="311"/>
      <c r="CR35" s="311"/>
      <c r="CS35" s="311"/>
      <c r="CT35" s="311"/>
      <c r="CU35" s="311"/>
      <c r="CV35" s="311"/>
      <c r="CW35" s="311"/>
      <c r="CX35" s="311"/>
      <c r="CY35" s="311"/>
      <c r="CZ35" s="311"/>
      <c r="DA35" s="311"/>
      <c r="DB35" s="311"/>
      <c r="DC35" s="311"/>
      <c r="DD35" s="311"/>
      <c r="DE35" s="311"/>
      <c r="DF35" s="311"/>
      <c r="DG35" s="311"/>
      <c r="DH35" s="311"/>
      <c r="DI35" s="311"/>
      <c r="DJ35" s="311"/>
      <c r="DK35" s="311"/>
      <c r="DL35" s="311"/>
      <c r="DM35" s="311"/>
      <c r="DN35" s="311"/>
      <c r="DO35" s="311"/>
      <c r="DP35" s="311"/>
      <c r="DQ35" s="311"/>
      <c r="DR35" s="311"/>
      <c r="DS35" s="311"/>
      <c r="DT35" s="311"/>
      <c r="DU35" s="311"/>
      <c r="DV35" s="311"/>
      <c r="DW35" s="311"/>
      <c r="DX35" s="311"/>
      <c r="DY35" s="311"/>
      <c r="DZ35" s="311"/>
      <c r="EA35" s="311"/>
      <c r="EB35" s="311"/>
      <c r="EC35" s="311"/>
      <c r="ED35" s="311"/>
      <c r="EE35" s="311"/>
      <c r="EF35" s="311"/>
      <c r="EG35" s="311"/>
      <c r="EH35" s="311"/>
      <c r="EI35" s="311"/>
      <c r="EJ35" s="311"/>
      <c r="EK35" s="311"/>
      <c r="EL35" s="311"/>
      <c r="EM35" s="311"/>
      <c r="EN35" s="311"/>
      <c r="EO35" s="311"/>
      <c r="EP35" s="311"/>
      <c r="EQ35" s="311"/>
      <c r="ER35" s="311"/>
      <c r="ES35" s="311"/>
      <c r="ET35" s="311"/>
      <c r="EU35" s="311"/>
      <c r="EV35" s="311"/>
      <c r="EW35" s="311"/>
      <c r="EX35" s="311"/>
      <c r="EY35" s="311"/>
      <c r="EZ35" s="311"/>
      <c r="FA35" s="311"/>
      <c r="FB35" s="311"/>
      <c r="FC35" s="311"/>
      <c r="FD35" s="311"/>
      <c r="FE35" s="311"/>
      <c r="FF35" s="311"/>
      <c r="FG35" s="311"/>
      <c r="FH35" s="311"/>
      <c r="FI35" s="311"/>
      <c r="FJ35" s="311"/>
      <c r="FK35" s="311"/>
      <c r="FL35" s="311"/>
      <c r="FM35" s="311"/>
      <c r="FN35" s="311"/>
      <c r="FO35" s="311"/>
      <c r="FP35" s="311"/>
      <c r="FQ35" s="311"/>
      <c r="FR35" s="311"/>
      <c r="FS35" s="311"/>
      <c r="FT35" s="311"/>
      <c r="FU35" s="311"/>
      <c r="FV35" s="311"/>
      <c r="FW35" s="311"/>
      <c r="FX35" s="311"/>
      <c r="FY35" s="311"/>
      <c r="FZ35" s="311"/>
      <c r="GA35" s="311"/>
      <c r="GB35" s="311"/>
      <c r="GC35" s="311"/>
      <c r="GD35" s="311"/>
      <c r="GE35" s="311"/>
      <c r="GF35" s="311"/>
      <c r="GG35" s="311"/>
      <c r="GH35" s="311"/>
      <c r="GI35" s="311"/>
      <c r="GJ35" s="311"/>
      <c r="GK35" s="311"/>
      <c r="GL35" s="311"/>
      <c r="GM35" s="311"/>
      <c r="GN35" s="311"/>
    </row>
    <row r="36" spans="1:200" s="7" customFormat="1" ht="28.5" customHeight="1">
      <c r="A36" s="40">
        <v>20</v>
      </c>
      <c r="B36" s="50" t="s">
        <v>698</v>
      </c>
      <c r="C36" s="50" t="s">
        <v>699</v>
      </c>
      <c r="D36" s="48" t="s">
        <v>602</v>
      </c>
      <c r="E36" s="48" t="s">
        <v>645</v>
      </c>
      <c r="F36" s="62">
        <v>4235.21</v>
      </c>
      <c r="G36" s="62">
        <v>2000</v>
      </c>
      <c r="H36" s="61" t="s">
        <v>700</v>
      </c>
      <c r="I36" s="336">
        <v>2019.6</v>
      </c>
      <c r="J36" s="100"/>
      <c r="K36" s="101" t="s">
        <v>701</v>
      </c>
      <c r="L36" s="48" t="s">
        <v>692</v>
      </c>
      <c r="GO36" s="11"/>
      <c r="GP36" s="11"/>
      <c r="GQ36" s="11"/>
      <c r="GR36" s="11"/>
    </row>
    <row r="37" spans="1:200" s="7" customFormat="1" ht="27.75" customHeight="1">
      <c r="A37" s="40">
        <v>21</v>
      </c>
      <c r="B37" s="50" t="s">
        <v>702</v>
      </c>
      <c r="C37" s="50" t="s">
        <v>703</v>
      </c>
      <c r="D37" s="48" t="s">
        <v>620</v>
      </c>
      <c r="E37" s="48" t="s">
        <v>704</v>
      </c>
      <c r="F37" s="62">
        <v>876</v>
      </c>
      <c r="G37" s="62">
        <v>500</v>
      </c>
      <c r="H37" s="336">
        <v>2018.9</v>
      </c>
      <c r="I37" s="336">
        <v>2019.4</v>
      </c>
      <c r="J37" s="100" t="s">
        <v>705</v>
      </c>
      <c r="K37" s="101" t="s">
        <v>706</v>
      </c>
      <c r="L37" s="48" t="s">
        <v>692</v>
      </c>
      <c r="GO37" s="11"/>
      <c r="GP37" s="11"/>
      <c r="GQ37" s="11"/>
      <c r="GR37" s="11"/>
    </row>
    <row r="38" spans="1:200" s="7" customFormat="1" ht="53.25" customHeight="1">
      <c r="A38" s="40">
        <v>22</v>
      </c>
      <c r="B38" s="50" t="s">
        <v>707</v>
      </c>
      <c r="C38" s="50" t="s">
        <v>708</v>
      </c>
      <c r="D38" s="48" t="s">
        <v>620</v>
      </c>
      <c r="E38" s="48" t="s">
        <v>709</v>
      </c>
      <c r="F38" s="48">
        <v>1422</v>
      </c>
      <c r="G38" s="48">
        <v>800</v>
      </c>
      <c r="H38" s="48">
        <v>2018.8</v>
      </c>
      <c r="I38" s="48">
        <v>2019.4</v>
      </c>
      <c r="J38" s="100"/>
      <c r="K38" s="101" t="s">
        <v>710</v>
      </c>
      <c r="L38" s="48" t="s">
        <v>692</v>
      </c>
      <c r="GO38" s="11"/>
      <c r="GP38" s="11"/>
      <c r="GQ38" s="11"/>
      <c r="GR38" s="11"/>
    </row>
    <row r="39" spans="1:200" s="7" customFormat="1" ht="33" customHeight="1">
      <c r="A39" s="40">
        <v>23</v>
      </c>
      <c r="B39" s="50" t="s">
        <v>711</v>
      </c>
      <c r="C39" s="58" t="s">
        <v>712</v>
      </c>
      <c r="D39" s="48" t="s">
        <v>620</v>
      </c>
      <c r="E39" s="48" t="s">
        <v>621</v>
      </c>
      <c r="F39" s="48">
        <v>1879</v>
      </c>
      <c r="G39" s="48">
        <v>1500</v>
      </c>
      <c r="H39" s="48">
        <v>2018.11</v>
      </c>
      <c r="I39" s="101" t="s">
        <v>632</v>
      </c>
      <c r="J39" s="100"/>
      <c r="K39" s="101" t="s">
        <v>710</v>
      </c>
      <c r="L39" s="48" t="s">
        <v>692</v>
      </c>
      <c r="GO39" s="11"/>
      <c r="GP39" s="11"/>
      <c r="GQ39" s="11"/>
      <c r="GR39" s="11"/>
    </row>
    <row r="40" spans="1:200" s="7" customFormat="1" ht="39" customHeight="1">
      <c r="A40" s="40">
        <v>24</v>
      </c>
      <c r="B40" s="41" t="s">
        <v>713</v>
      </c>
      <c r="C40" s="41" t="s">
        <v>714</v>
      </c>
      <c r="D40" s="40" t="s">
        <v>602</v>
      </c>
      <c r="E40" s="40" t="s">
        <v>715</v>
      </c>
      <c r="F40" s="40">
        <v>2724.07</v>
      </c>
      <c r="G40" s="40">
        <v>100</v>
      </c>
      <c r="H40" s="111">
        <v>2017</v>
      </c>
      <c r="I40" s="111">
        <v>2019</v>
      </c>
      <c r="J40" s="102" t="s">
        <v>716</v>
      </c>
      <c r="K40" s="40" t="s">
        <v>717</v>
      </c>
      <c r="L40" s="48" t="s">
        <v>692</v>
      </c>
      <c r="GO40" s="11"/>
      <c r="GP40" s="11"/>
      <c r="GQ40" s="11"/>
      <c r="GR40" s="11"/>
    </row>
    <row r="41" spans="1:196" s="11" customFormat="1" ht="58.5" customHeight="1">
      <c r="A41" s="40">
        <v>25</v>
      </c>
      <c r="B41" s="50" t="s">
        <v>718</v>
      </c>
      <c r="C41" s="50" t="s">
        <v>719</v>
      </c>
      <c r="D41" s="48" t="s">
        <v>620</v>
      </c>
      <c r="E41" s="48" t="s">
        <v>720</v>
      </c>
      <c r="F41" s="48">
        <v>5969</v>
      </c>
      <c r="G41" s="48">
        <v>4000</v>
      </c>
      <c r="H41" s="101" t="s">
        <v>721</v>
      </c>
      <c r="I41" s="101" t="s">
        <v>632</v>
      </c>
      <c r="J41" s="100"/>
      <c r="K41" s="101" t="s">
        <v>722</v>
      </c>
      <c r="L41" s="48" t="s">
        <v>692</v>
      </c>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row>
    <row r="42" spans="1:196" s="11" customFormat="1" ht="24.75" customHeight="1">
      <c r="A42" s="41" t="s">
        <v>723</v>
      </c>
      <c r="B42" s="41"/>
      <c r="C42" s="50">
        <v>2</v>
      </c>
      <c r="D42" s="48"/>
      <c r="E42" s="48"/>
      <c r="F42" s="48">
        <f>SUM(F43:F44)</f>
        <v>80900</v>
      </c>
      <c r="G42" s="48">
        <f>SUM(G43:G44)</f>
        <v>38900</v>
      </c>
      <c r="H42" s="48"/>
      <c r="I42" s="101"/>
      <c r="J42" s="100"/>
      <c r="K42" s="101"/>
      <c r="L42" s="101"/>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row>
    <row r="43" spans="1:200" s="7" customFormat="1" ht="56.25" customHeight="1">
      <c r="A43" s="40">
        <v>26</v>
      </c>
      <c r="B43" s="50" t="s">
        <v>724</v>
      </c>
      <c r="C43" s="50" t="s">
        <v>725</v>
      </c>
      <c r="D43" s="48" t="s">
        <v>620</v>
      </c>
      <c r="E43" s="48" t="s">
        <v>726</v>
      </c>
      <c r="F43" s="48">
        <v>46000</v>
      </c>
      <c r="G43" s="48">
        <v>26000</v>
      </c>
      <c r="H43" s="48">
        <v>2018.3</v>
      </c>
      <c r="I43" s="101" t="s">
        <v>632</v>
      </c>
      <c r="J43" s="100"/>
      <c r="K43" s="101" t="s">
        <v>727</v>
      </c>
      <c r="L43" s="101" t="s">
        <v>728</v>
      </c>
      <c r="GO43" s="11"/>
      <c r="GP43" s="11"/>
      <c r="GQ43" s="11"/>
      <c r="GR43" s="11"/>
    </row>
    <row r="44" spans="1:200" s="7" customFormat="1" ht="42" customHeight="1">
      <c r="A44" s="40">
        <v>27</v>
      </c>
      <c r="B44" s="50" t="s">
        <v>729</v>
      </c>
      <c r="C44" s="50" t="s">
        <v>730</v>
      </c>
      <c r="D44" s="48" t="s">
        <v>620</v>
      </c>
      <c r="E44" s="48" t="s">
        <v>731</v>
      </c>
      <c r="F44" s="48">
        <v>34900</v>
      </c>
      <c r="G44" s="48">
        <v>12900</v>
      </c>
      <c r="H44" s="48">
        <v>201801</v>
      </c>
      <c r="I44" s="101" t="s">
        <v>632</v>
      </c>
      <c r="J44" s="100"/>
      <c r="K44" s="48" t="s">
        <v>732</v>
      </c>
      <c r="L44" s="101" t="s">
        <v>728</v>
      </c>
      <c r="GO44" s="11"/>
      <c r="GP44" s="11"/>
      <c r="GQ44" s="11"/>
      <c r="GR44" s="11"/>
    </row>
    <row r="45" spans="1:12" ht="24.75" customHeight="1">
      <c r="A45" s="41" t="s">
        <v>733</v>
      </c>
      <c r="B45" s="41"/>
      <c r="C45" s="330">
        <v>2</v>
      </c>
      <c r="D45" s="331"/>
      <c r="E45" s="331"/>
      <c r="F45" s="331">
        <f>SUM(F46:F47)</f>
        <v>80061.48999999999</v>
      </c>
      <c r="G45" s="331">
        <f>SUM(G46:G47)</f>
        <v>30061.49</v>
      </c>
      <c r="H45" s="331"/>
      <c r="I45" s="348"/>
      <c r="J45" s="347"/>
      <c r="K45" s="348"/>
      <c r="L45" s="348"/>
    </row>
    <row r="46" spans="1:256" s="309" customFormat="1" ht="65.25" customHeight="1">
      <c r="A46" s="40">
        <v>28</v>
      </c>
      <c r="B46" s="50" t="s">
        <v>734</v>
      </c>
      <c r="C46" s="50" t="s">
        <v>735</v>
      </c>
      <c r="D46" s="48" t="s">
        <v>602</v>
      </c>
      <c r="E46" s="48" t="s">
        <v>651</v>
      </c>
      <c r="F46" s="48">
        <v>37137.49</v>
      </c>
      <c r="G46" s="48">
        <v>17137.49</v>
      </c>
      <c r="H46" s="48">
        <v>2017.6</v>
      </c>
      <c r="I46" s="101" t="s">
        <v>632</v>
      </c>
      <c r="J46" s="89"/>
      <c r="K46" s="48" t="s">
        <v>736</v>
      </c>
      <c r="L46" s="48" t="s">
        <v>737</v>
      </c>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11"/>
      <c r="GP46" s="11"/>
      <c r="GQ46" s="11"/>
      <c r="GR46" s="11"/>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s="309" customFormat="1" ht="53.25" customHeight="1">
      <c r="A47" s="40">
        <v>29</v>
      </c>
      <c r="B47" s="50" t="s">
        <v>738</v>
      </c>
      <c r="C47" s="50" t="s">
        <v>739</v>
      </c>
      <c r="D47" s="48" t="s">
        <v>740</v>
      </c>
      <c r="E47" s="48" t="s">
        <v>651</v>
      </c>
      <c r="F47" s="48">
        <v>42924</v>
      </c>
      <c r="G47" s="48">
        <v>12924</v>
      </c>
      <c r="H47" s="48">
        <v>2015.11</v>
      </c>
      <c r="I47" s="101" t="s">
        <v>632</v>
      </c>
      <c r="J47" s="89"/>
      <c r="K47" s="48" t="s">
        <v>741</v>
      </c>
      <c r="L47" s="48" t="s">
        <v>737</v>
      </c>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11"/>
      <c r="GP47" s="11"/>
      <c r="GQ47" s="11"/>
      <c r="GR47" s="11"/>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196" s="176" customFormat="1" ht="24.75" customHeight="1">
      <c r="A48" s="41" t="s">
        <v>742</v>
      </c>
      <c r="B48" s="41"/>
      <c r="C48" s="330">
        <v>25</v>
      </c>
      <c r="D48" s="330"/>
      <c r="E48" s="330"/>
      <c r="F48" s="331">
        <f>SUM(F49,F55)</f>
        <v>569518</v>
      </c>
      <c r="G48" s="331">
        <f>SUM(G49,G55)</f>
        <v>192100</v>
      </c>
      <c r="H48" s="330"/>
      <c r="I48" s="409"/>
      <c r="J48" s="347"/>
      <c r="K48" s="348"/>
      <c r="L48" s="348"/>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c r="EQ48" s="311"/>
      <c r="ER48" s="311"/>
      <c r="ES48" s="311"/>
      <c r="ET48" s="311"/>
      <c r="EU48" s="311"/>
      <c r="EV48" s="311"/>
      <c r="EW48" s="311"/>
      <c r="EX48" s="311"/>
      <c r="EY48" s="311"/>
      <c r="EZ48" s="311"/>
      <c r="FA48" s="311"/>
      <c r="FB48" s="311"/>
      <c r="FC48" s="311"/>
      <c r="FD48" s="311"/>
      <c r="FE48" s="311"/>
      <c r="FF48" s="311"/>
      <c r="FG48" s="311"/>
      <c r="FH48" s="311"/>
      <c r="FI48" s="311"/>
      <c r="FJ48" s="311"/>
      <c r="FK48" s="311"/>
      <c r="FL48" s="311"/>
      <c r="FM48" s="311"/>
      <c r="FN48" s="311"/>
      <c r="FO48" s="311"/>
      <c r="FP48" s="311"/>
      <c r="FQ48" s="311"/>
      <c r="FR48" s="311"/>
      <c r="FS48" s="311"/>
      <c r="FT48" s="311"/>
      <c r="FU48" s="311"/>
      <c r="FV48" s="311"/>
      <c r="FW48" s="311"/>
      <c r="FX48" s="311"/>
      <c r="FY48" s="311"/>
      <c r="FZ48" s="311"/>
      <c r="GA48" s="311"/>
      <c r="GB48" s="311"/>
      <c r="GC48" s="311"/>
      <c r="GD48" s="311"/>
      <c r="GE48" s="311"/>
      <c r="GF48" s="311"/>
      <c r="GG48" s="311"/>
      <c r="GH48" s="311"/>
      <c r="GI48" s="311"/>
      <c r="GJ48" s="311"/>
      <c r="GK48" s="311"/>
      <c r="GL48" s="311"/>
      <c r="GM48" s="311"/>
      <c r="GN48" s="311"/>
    </row>
    <row r="49" spans="1:196" s="176" customFormat="1" ht="24.75" customHeight="1">
      <c r="A49" s="41" t="s">
        <v>743</v>
      </c>
      <c r="B49" s="41"/>
      <c r="C49" s="330">
        <v>5</v>
      </c>
      <c r="D49" s="330"/>
      <c r="E49" s="330"/>
      <c r="F49" s="331">
        <f>SUM(F50:F54)</f>
        <v>15100</v>
      </c>
      <c r="G49" s="331">
        <f>SUM(G50:G54)</f>
        <v>6300</v>
      </c>
      <c r="H49" s="330"/>
      <c r="I49" s="409"/>
      <c r="J49" s="347"/>
      <c r="K49" s="348"/>
      <c r="L49" s="348"/>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311"/>
      <c r="EB49" s="311"/>
      <c r="EC49" s="311"/>
      <c r="ED49" s="311"/>
      <c r="EE49" s="311"/>
      <c r="EF49" s="311"/>
      <c r="EG49" s="311"/>
      <c r="EH49" s="311"/>
      <c r="EI49" s="311"/>
      <c r="EJ49" s="311"/>
      <c r="EK49" s="311"/>
      <c r="EL49" s="311"/>
      <c r="EM49" s="311"/>
      <c r="EN49" s="311"/>
      <c r="EO49" s="311"/>
      <c r="EP49" s="311"/>
      <c r="EQ49" s="311"/>
      <c r="ER49" s="311"/>
      <c r="ES49" s="311"/>
      <c r="ET49" s="311"/>
      <c r="EU49" s="311"/>
      <c r="EV49" s="311"/>
      <c r="EW49" s="311"/>
      <c r="EX49" s="311"/>
      <c r="EY49" s="311"/>
      <c r="EZ49" s="311"/>
      <c r="FA49" s="311"/>
      <c r="FB49" s="311"/>
      <c r="FC49" s="311"/>
      <c r="FD49" s="311"/>
      <c r="FE49" s="311"/>
      <c r="FF49" s="311"/>
      <c r="FG49" s="311"/>
      <c r="FH49" s="311"/>
      <c r="FI49" s="311"/>
      <c r="FJ49" s="311"/>
      <c r="FK49" s="311"/>
      <c r="FL49" s="311"/>
      <c r="FM49" s="311"/>
      <c r="FN49" s="311"/>
      <c r="FO49" s="311"/>
      <c r="FP49" s="311"/>
      <c r="FQ49" s="311"/>
      <c r="FR49" s="311"/>
      <c r="FS49" s="311"/>
      <c r="FT49" s="311"/>
      <c r="FU49" s="311"/>
      <c r="FV49" s="311"/>
      <c r="FW49" s="311"/>
      <c r="FX49" s="311"/>
      <c r="FY49" s="311"/>
      <c r="FZ49" s="311"/>
      <c r="GA49" s="311"/>
      <c r="GB49" s="311"/>
      <c r="GC49" s="311"/>
      <c r="GD49" s="311"/>
      <c r="GE49" s="311"/>
      <c r="GF49" s="311"/>
      <c r="GG49" s="311"/>
      <c r="GH49" s="311"/>
      <c r="GI49" s="311"/>
      <c r="GJ49" s="311"/>
      <c r="GK49" s="311"/>
      <c r="GL49" s="311"/>
      <c r="GM49" s="311"/>
      <c r="GN49" s="311"/>
    </row>
    <row r="50" spans="1:200" s="7" customFormat="1" ht="31.5" customHeight="1">
      <c r="A50" s="40">
        <v>30</v>
      </c>
      <c r="B50" s="50" t="s">
        <v>744</v>
      </c>
      <c r="C50" s="50" t="s">
        <v>745</v>
      </c>
      <c r="D50" s="48" t="s">
        <v>620</v>
      </c>
      <c r="E50" s="91" t="s">
        <v>695</v>
      </c>
      <c r="F50" s="51">
        <v>6000</v>
      </c>
      <c r="G50" s="51">
        <v>2000</v>
      </c>
      <c r="H50" s="336">
        <v>2018.9</v>
      </c>
      <c r="I50" s="54" t="s">
        <v>627</v>
      </c>
      <c r="J50" s="100" t="s">
        <v>746</v>
      </c>
      <c r="K50" s="91" t="s">
        <v>747</v>
      </c>
      <c r="L50" s="48" t="s">
        <v>737</v>
      </c>
      <c r="GO50" s="11"/>
      <c r="GP50" s="11"/>
      <c r="GQ50" s="11"/>
      <c r="GR50" s="11"/>
    </row>
    <row r="51" spans="1:12" s="11" customFormat="1" ht="29.25" customHeight="1">
      <c r="A51" s="40">
        <v>31</v>
      </c>
      <c r="B51" s="50" t="s">
        <v>748</v>
      </c>
      <c r="C51" s="50" t="s">
        <v>749</v>
      </c>
      <c r="D51" s="48" t="s">
        <v>620</v>
      </c>
      <c r="E51" s="61" t="s">
        <v>645</v>
      </c>
      <c r="F51" s="62">
        <v>3500</v>
      </c>
      <c r="G51" s="62">
        <v>3000</v>
      </c>
      <c r="H51" s="336">
        <v>2018.6</v>
      </c>
      <c r="I51" s="336">
        <v>2019.6</v>
      </c>
      <c r="J51" s="89"/>
      <c r="K51" s="91" t="s">
        <v>747</v>
      </c>
      <c r="L51" s="48" t="s">
        <v>737</v>
      </c>
    </row>
    <row r="52" spans="1:200" s="7" customFormat="1" ht="27" customHeight="1">
      <c r="A52" s="40">
        <v>32</v>
      </c>
      <c r="B52" s="356" t="s">
        <v>750</v>
      </c>
      <c r="C52" s="50" t="s">
        <v>751</v>
      </c>
      <c r="D52" s="378" t="s">
        <v>602</v>
      </c>
      <c r="E52" s="91" t="s">
        <v>695</v>
      </c>
      <c r="F52" s="401">
        <v>2000</v>
      </c>
      <c r="G52" s="215">
        <v>100</v>
      </c>
      <c r="H52" s="336">
        <v>2017.2</v>
      </c>
      <c r="I52" s="336">
        <v>2019.4</v>
      </c>
      <c r="J52" s="100" t="s">
        <v>746</v>
      </c>
      <c r="K52" s="91" t="s">
        <v>747</v>
      </c>
      <c r="L52" s="48" t="s">
        <v>737</v>
      </c>
      <c r="GO52" s="11"/>
      <c r="GP52" s="11"/>
      <c r="GQ52" s="11"/>
      <c r="GR52" s="11"/>
    </row>
    <row r="53" spans="1:196" s="11" customFormat="1" ht="33.75" customHeight="1">
      <c r="A53" s="40">
        <v>33</v>
      </c>
      <c r="B53" s="402" t="s">
        <v>752</v>
      </c>
      <c r="C53" s="402" t="s">
        <v>753</v>
      </c>
      <c r="D53" s="48" t="s">
        <v>620</v>
      </c>
      <c r="E53" s="48" t="s">
        <v>754</v>
      </c>
      <c r="F53" s="62">
        <v>2600</v>
      </c>
      <c r="G53" s="62">
        <v>1000</v>
      </c>
      <c r="H53" s="336">
        <v>2018.3</v>
      </c>
      <c r="I53" s="62">
        <v>2019</v>
      </c>
      <c r="J53" s="100"/>
      <c r="K53" s="101" t="s">
        <v>755</v>
      </c>
      <c r="L53" s="194" t="s">
        <v>623</v>
      </c>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row>
    <row r="54" spans="1:196" s="11" customFormat="1" ht="33" customHeight="1">
      <c r="A54" s="40">
        <v>34</v>
      </c>
      <c r="B54" s="402" t="s">
        <v>756</v>
      </c>
      <c r="C54" s="402" t="s">
        <v>757</v>
      </c>
      <c r="D54" s="48" t="s">
        <v>620</v>
      </c>
      <c r="E54" s="48" t="s">
        <v>754</v>
      </c>
      <c r="F54" s="62">
        <v>1000</v>
      </c>
      <c r="G54" s="62">
        <v>200</v>
      </c>
      <c r="H54" s="336">
        <v>2018.3</v>
      </c>
      <c r="I54" s="62">
        <v>2019</v>
      </c>
      <c r="J54" s="100"/>
      <c r="K54" s="101" t="s">
        <v>755</v>
      </c>
      <c r="L54" s="194" t="s">
        <v>623</v>
      </c>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row>
    <row r="55" spans="1:196" s="176" customFormat="1" ht="24.75" customHeight="1">
      <c r="A55" s="41" t="s">
        <v>758</v>
      </c>
      <c r="B55" s="41"/>
      <c r="C55" s="330">
        <v>20</v>
      </c>
      <c r="D55" s="330"/>
      <c r="E55" s="330"/>
      <c r="F55" s="331">
        <f>SUM(F56:F75)</f>
        <v>554418</v>
      </c>
      <c r="G55" s="331">
        <f>SUM(G56:G75)</f>
        <v>185800</v>
      </c>
      <c r="H55" s="330"/>
      <c r="I55" s="409"/>
      <c r="J55" s="347"/>
      <c r="K55" s="348"/>
      <c r="L55" s="348"/>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311"/>
      <c r="DF55" s="311"/>
      <c r="DG55" s="311"/>
      <c r="DH55" s="311"/>
      <c r="DI55" s="311"/>
      <c r="DJ55" s="311"/>
      <c r="DK55" s="311"/>
      <c r="DL55" s="311"/>
      <c r="DM55" s="311"/>
      <c r="DN55" s="311"/>
      <c r="DO55" s="311"/>
      <c r="DP55" s="311"/>
      <c r="DQ55" s="311"/>
      <c r="DR55" s="311"/>
      <c r="DS55" s="311"/>
      <c r="DT55" s="311"/>
      <c r="DU55" s="311"/>
      <c r="DV55" s="311"/>
      <c r="DW55" s="311"/>
      <c r="DX55" s="311"/>
      <c r="DY55" s="311"/>
      <c r="DZ55" s="311"/>
      <c r="EA55" s="311"/>
      <c r="EB55" s="311"/>
      <c r="EC55" s="311"/>
      <c r="ED55" s="311"/>
      <c r="EE55" s="311"/>
      <c r="EF55" s="311"/>
      <c r="EG55" s="311"/>
      <c r="EH55" s="311"/>
      <c r="EI55" s="311"/>
      <c r="EJ55" s="311"/>
      <c r="EK55" s="311"/>
      <c r="EL55" s="311"/>
      <c r="EM55" s="311"/>
      <c r="EN55" s="311"/>
      <c r="EO55" s="311"/>
      <c r="EP55" s="311"/>
      <c r="EQ55" s="311"/>
      <c r="ER55" s="311"/>
      <c r="ES55" s="311"/>
      <c r="ET55" s="311"/>
      <c r="EU55" s="311"/>
      <c r="EV55" s="311"/>
      <c r="EW55" s="311"/>
      <c r="EX55" s="311"/>
      <c r="EY55" s="311"/>
      <c r="EZ55" s="311"/>
      <c r="FA55" s="311"/>
      <c r="FB55" s="311"/>
      <c r="FC55" s="311"/>
      <c r="FD55" s="311"/>
      <c r="FE55" s="311"/>
      <c r="FF55" s="311"/>
      <c r="FG55" s="311"/>
      <c r="FH55" s="311"/>
      <c r="FI55" s="311"/>
      <c r="FJ55" s="311"/>
      <c r="FK55" s="311"/>
      <c r="FL55" s="311"/>
      <c r="FM55" s="311"/>
      <c r="FN55" s="311"/>
      <c r="FO55" s="311"/>
      <c r="FP55" s="311"/>
      <c r="FQ55" s="311"/>
      <c r="FR55" s="311"/>
      <c r="FS55" s="311"/>
      <c r="FT55" s="311"/>
      <c r="FU55" s="311"/>
      <c r="FV55" s="311"/>
      <c r="FW55" s="311"/>
      <c r="FX55" s="311"/>
      <c r="FY55" s="311"/>
      <c r="FZ55" s="311"/>
      <c r="GA55" s="311"/>
      <c r="GB55" s="311"/>
      <c r="GC55" s="311"/>
      <c r="GD55" s="311"/>
      <c r="GE55" s="311"/>
      <c r="GF55" s="311"/>
      <c r="GG55" s="311"/>
      <c r="GH55" s="311"/>
      <c r="GI55" s="311"/>
      <c r="GJ55" s="311"/>
      <c r="GK55" s="311"/>
      <c r="GL55" s="311"/>
      <c r="GM55" s="311"/>
      <c r="GN55" s="311"/>
    </row>
    <row r="56" spans="1:196" s="11" customFormat="1" ht="27.75" customHeight="1">
      <c r="A56" s="40">
        <v>35</v>
      </c>
      <c r="B56" s="50" t="s">
        <v>759</v>
      </c>
      <c r="C56" s="50" t="s">
        <v>760</v>
      </c>
      <c r="D56" s="48" t="s">
        <v>761</v>
      </c>
      <c r="E56" s="48" t="s">
        <v>762</v>
      </c>
      <c r="F56" s="48">
        <v>20000</v>
      </c>
      <c r="G56" s="48">
        <v>8000</v>
      </c>
      <c r="H56" s="48">
        <v>2018.1</v>
      </c>
      <c r="I56" s="101" t="s">
        <v>627</v>
      </c>
      <c r="J56" s="100"/>
      <c r="K56" s="101" t="s">
        <v>763</v>
      </c>
      <c r="L56" s="48" t="s">
        <v>737</v>
      </c>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row>
    <row r="57" spans="1:196" s="11" customFormat="1" ht="30" customHeight="1">
      <c r="A57" s="40">
        <v>36</v>
      </c>
      <c r="B57" s="50" t="s">
        <v>764</v>
      </c>
      <c r="C57" s="50" t="s">
        <v>765</v>
      </c>
      <c r="D57" s="48" t="s">
        <v>620</v>
      </c>
      <c r="E57" s="48" t="s">
        <v>766</v>
      </c>
      <c r="F57" s="48">
        <v>45000</v>
      </c>
      <c r="G57" s="48">
        <v>25000</v>
      </c>
      <c r="H57" s="48">
        <v>2018.1</v>
      </c>
      <c r="I57" s="101" t="s">
        <v>627</v>
      </c>
      <c r="J57" s="100"/>
      <c r="K57" s="101" t="s">
        <v>767</v>
      </c>
      <c r="L57" s="48" t="s">
        <v>737</v>
      </c>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row>
    <row r="58" spans="1:196" s="11" customFormat="1" ht="39.75" customHeight="1">
      <c r="A58" s="40">
        <v>37</v>
      </c>
      <c r="B58" s="50" t="s">
        <v>768</v>
      </c>
      <c r="C58" s="50" t="s">
        <v>769</v>
      </c>
      <c r="D58" s="48" t="s">
        <v>620</v>
      </c>
      <c r="E58" s="48" t="s">
        <v>770</v>
      </c>
      <c r="F58" s="48">
        <v>28000</v>
      </c>
      <c r="G58" s="48">
        <v>8000</v>
      </c>
      <c r="H58" s="48">
        <v>2018.6</v>
      </c>
      <c r="I58" s="48">
        <v>2019.12</v>
      </c>
      <c r="J58" s="89"/>
      <c r="K58" s="48" t="s">
        <v>771</v>
      </c>
      <c r="L58" s="48" t="s">
        <v>737</v>
      </c>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row>
    <row r="59" spans="1:196" s="11" customFormat="1" ht="30" customHeight="1">
      <c r="A59" s="40">
        <v>38</v>
      </c>
      <c r="B59" s="50" t="s">
        <v>772</v>
      </c>
      <c r="C59" s="50" t="s">
        <v>773</v>
      </c>
      <c r="D59" s="48" t="s">
        <v>602</v>
      </c>
      <c r="E59" s="48" t="s">
        <v>774</v>
      </c>
      <c r="F59" s="48">
        <v>29000</v>
      </c>
      <c r="G59" s="48">
        <v>2000</v>
      </c>
      <c r="H59" s="48">
        <v>2017</v>
      </c>
      <c r="I59" s="101" t="s">
        <v>652</v>
      </c>
      <c r="J59" s="100"/>
      <c r="K59" s="101" t="s">
        <v>775</v>
      </c>
      <c r="L59" s="48" t="s">
        <v>737</v>
      </c>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row>
    <row r="60" spans="1:200" s="7" customFormat="1" ht="39" customHeight="1">
      <c r="A60" s="40">
        <v>39</v>
      </c>
      <c r="B60" s="50" t="s">
        <v>776</v>
      </c>
      <c r="C60" s="50" t="s">
        <v>777</v>
      </c>
      <c r="D60" s="48" t="s">
        <v>620</v>
      </c>
      <c r="E60" s="48" t="s">
        <v>778</v>
      </c>
      <c r="F60" s="48">
        <v>80000</v>
      </c>
      <c r="G60" s="48">
        <v>5000</v>
      </c>
      <c r="H60" s="48">
        <v>2018</v>
      </c>
      <c r="I60" s="101" t="s">
        <v>632</v>
      </c>
      <c r="J60" s="100"/>
      <c r="K60" s="101" t="s">
        <v>779</v>
      </c>
      <c r="L60" s="48" t="s">
        <v>737</v>
      </c>
      <c r="GO60" s="11"/>
      <c r="GP60" s="11"/>
      <c r="GQ60" s="11"/>
      <c r="GR60" s="11"/>
    </row>
    <row r="61" spans="1:195" s="11" customFormat="1" ht="27" customHeight="1">
      <c r="A61" s="40">
        <v>40</v>
      </c>
      <c r="B61" s="41" t="s">
        <v>780</v>
      </c>
      <c r="C61" s="41" t="s">
        <v>781</v>
      </c>
      <c r="D61" s="40" t="s">
        <v>620</v>
      </c>
      <c r="E61" s="40" t="s">
        <v>782</v>
      </c>
      <c r="F61" s="40">
        <v>14418</v>
      </c>
      <c r="G61" s="40">
        <v>2000</v>
      </c>
      <c r="H61" s="101">
        <v>2018.01</v>
      </c>
      <c r="I61" s="101" t="s">
        <v>627</v>
      </c>
      <c r="J61" s="102"/>
      <c r="K61" s="40" t="s">
        <v>783</v>
      </c>
      <c r="L61" s="48" t="s">
        <v>737</v>
      </c>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row>
    <row r="62" spans="1:200" s="7" customFormat="1" ht="27.75" customHeight="1">
      <c r="A62" s="40">
        <v>41</v>
      </c>
      <c r="B62" s="50" t="s">
        <v>784</v>
      </c>
      <c r="C62" s="50" t="s">
        <v>785</v>
      </c>
      <c r="D62" s="97" t="s">
        <v>620</v>
      </c>
      <c r="E62" s="48" t="s">
        <v>786</v>
      </c>
      <c r="F62" s="48">
        <v>15000</v>
      </c>
      <c r="G62" s="48">
        <f>F62-H55</f>
        <v>15000</v>
      </c>
      <c r="H62" s="48">
        <v>2018</v>
      </c>
      <c r="I62" s="101" t="s">
        <v>632</v>
      </c>
      <c r="J62" s="89" t="s">
        <v>787</v>
      </c>
      <c r="K62" s="101" t="s">
        <v>788</v>
      </c>
      <c r="L62" s="48" t="s">
        <v>737</v>
      </c>
      <c r="GO62" s="11"/>
      <c r="GP62" s="11"/>
      <c r="GQ62" s="11"/>
      <c r="GR62" s="11"/>
    </row>
    <row r="63" spans="1:196" s="11" customFormat="1" ht="36.75" customHeight="1">
      <c r="A63" s="40">
        <v>42</v>
      </c>
      <c r="B63" s="50" t="s">
        <v>789</v>
      </c>
      <c r="C63" s="50" t="s">
        <v>790</v>
      </c>
      <c r="D63" s="48" t="s">
        <v>609</v>
      </c>
      <c r="E63" s="48" t="s">
        <v>603</v>
      </c>
      <c r="F63" s="48">
        <v>25800</v>
      </c>
      <c r="G63" s="48">
        <v>5800</v>
      </c>
      <c r="H63" s="48">
        <v>2016</v>
      </c>
      <c r="I63" s="48" t="s">
        <v>632</v>
      </c>
      <c r="J63" s="100" t="s">
        <v>791</v>
      </c>
      <c r="K63" s="48" t="s">
        <v>792</v>
      </c>
      <c r="L63" s="48" t="s">
        <v>737</v>
      </c>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row>
    <row r="64" spans="1:196" s="11" customFormat="1" ht="34.5" customHeight="1">
      <c r="A64" s="40">
        <v>43</v>
      </c>
      <c r="B64" s="50" t="s">
        <v>793</v>
      </c>
      <c r="C64" s="355" t="s">
        <v>794</v>
      </c>
      <c r="D64" s="48" t="s">
        <v>620</v>
      </c>
      <c r="E64" s="48" t="s">
        <v>603</v>
      </c>
      <c r="F64" s="48">
        <v>15000</v>
      </c>
      <c r="G64" s="48">
        <v>2500</v>
      </c>
      <c r="H64" s="48">
        <v>2017</v>
      </c>
      <c r="I64" s="48" t="s">
        <v>795</v>
      </c>
      <c r="J64" s="100" t="s">
        <v>791</v>
      </c>
      <c r="K64" s="48" t="s">
        <v>796</v>
      </c>
      <c r="L64" s="48" t="s">
        <v>737</v>
      </c>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row>
    <row r="65" spans="1:196" s="11" customFormat="1" ht="33.75" customHeight="1">
      <c r="A65" s="40">
        <v>44</v>
      </c>
      <c r="B65" s="50" t="s">
        <v>797</v>
      </c>
      <c r="C65" s="50" t="s">
        <v>798</v>
      </c>
      <c r="D65" s="48" t="s">
        <v>620</v>
      </c>
      <c r="E65" s="48" t="s">
        <v>799</v>
      </c>
      <c r="F65" s="48">
        <v>6800</v>
      </c>
      <c r="G65" s="48">
        <v>2000</v>
      </c>
      <c r="H65" s="101" t="s">
        <v>800</v>
      </c>
      <c r="I65" s="101" t="s">
        <v>632</v>
      </c>
      <c r="J65" s="100"/>
      <c r="K65" s="101" t="s">
        <v>801</v>
      </c>
      <c r="L65" s="48" t="s">
        <v>737</v>
      </c>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row>
    <row r="66" spans="1:256" s="169" customFormat="1" ht="28.5" customHeight="1">
      <c r="A66" s="40">
        <v>45</v>
      </c>
      <c r="B66" s="50" t="s">
        <v>802</v>
      </c>
      <c r="C66" s="50" t="s">
        <v>803</v>
      </c>
      <c r="D66" s="48" t="s">
        <v>620</v>
      </c>
      <c r="E66" s="48" t="s">
        <v>804</v>
      </c>
      <c r="F66" s="48">
        <v>35000</v>
      </c>
      <c r="G66" s="48">
        <v>32000</v>
      </c>
      <c r="H66" s="101" t="s">
        <v>800</v>
      </c>
      <c r="I66" s="101" t="s">
        <v>632</v>
      </c>
      <c r="J66" s="100"/>
      <c r="K66" s="101" t="s">
        <v>801</v>
      </c>
      <c r="L66" s="48" t="s">
        <v>737</v>
      </c>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1:199" s="7" customFormat="1" ht="30.75" customHeight="1">
      <c r="A67" s="40">
        <v>46</v>
      </c>
      <c r="B67" s="50" t="s">
        <v>805</v>
      </c>
      <c r="C67" s="50" t="s">
        <v>806</v>
      </c>
      <c r="D67" s="48" t="s">
        <v>620</v>
      </c>
      <c r="E67" s="48" t="s">
        <v>799</v>
      </c>
      <c r="F67" s="48">
        <v>25000</v>
      </c>
      <c r="G67" s="48">
        <v>20000</v>
      </c>
      <c r="H67" s="48">
        <v>2018.5</v>
      </c>
      <c r="I67" s="101" t="s">
        <v>627</v>
      </c>
      <c r="J67" s="100"/>
      <c r="K67" s="101" t="s">
        <v>807</v>
      </c>
      <c r="L67" s="48" t="s">
        <v>737</v>
      </c>
      <c r="GO67" s="11"/>
      <c r="GP67" s="11"/>
      <c r="GQ67" s="11"/>
    </row>
    <row r="68" spans="1:200" s="7" customFormat="1" ht="31.5" customHeight="1">
      <c r="A68" s="40">
        <v>47</v>
      </c>
      <c r="B68" s="356" t="s">
        <v>808</v>
      </c>
      <c r="C68" s="50" t="s">
        <v>809</v>
      </c>
      <c r="D68" s="91" t="s">
        <v>740</v>
      </c>
      <c r="E68" s="91" t="s">
        <v>695</v>
      </c>
      <c r="F68" s="62">
        <v>23000</v>
      </c>
      <c r="G68" s="215">
        <v>2000</v>
      </c>
      <c r="H68" s="48">
        <v>2015.6</v>
      </c>
      <c r="I68" s="61">
        <v>2019.12</v>
      </c>
      <c r="J68" s="100"/>
      <c r="K68" s="91" t="s">
        <v>810</v>
      </c>
      <c r="L68" s="48" t="s">
        <v>737</v>
      </c>
      <c r="GO68" s="11"/>
      <c r="GP68" s="11"/>
      <c r="GQ68" s="11"/>
      <c r="GR68" s="11"/>
    </row>
    <row r="69" spans="1:200" s="7" customFormat="1" ht="27.75" customHeight="1">
      <c r="A69" s="40">
        <v>48</v>
      </c>
      <c r="B69" s="356" t="s">
        <v>811</v>
      </c>
      <c r="C69" s="50" t="s">
        <v>812</v>
      </c>
      <c r="D69" s="91" t="s">
        <v>609</v>
      </c>
      <c r="E69" s="91" t="s">
        <v>695</v>
      </c>
      <c r="F69" s="215">
        <v>26000</v>
      </c>
      <c r="G69" s="215">
        <v>500</v>
      </c>
      <c r="H69" s="61">
        <v>2016.11</v>
      </c>
      <c r="I69" s="48">
        <v>2019.6</v>
      </c>
      <c r="J69" s="100"/>
      <c r="K69" s="91" t="s">
        <v>813</v>
      </c>
      <c r="L69" s="48" t="s">
        <v>737</v>
      </c>
      <c r="GO69" s="11"/>
      <c r="GP69" s="11"/>
      <c r="GQ69" s="11"/>
      <c r="GR69" s="11"/>
    </row>
    <row r="70" spans="1:196" s="11" customFormat="1" ht="25.5" customHeight="1">
      <c r="A70" s="40">
        <v>49</v>
      </c>
      <c r="B70" s="50" t="s">
        <v>814</v>
      </c>
      <c r="C70" s="50" t="s">
        <v>815</v>
      </c>
      <c r="D70" s="48" t="s">
        <v>602</v>
      </c>
      <c r="E70" s="48" t="s">
        <v>621</v>
      </c>
      <c r="F70" s="48">
        <v>34000</v>
      </c>
      <c r="G70" s="48">
        <v>14000</v>
      </c>
      <c r="H70" s="48">
        <v>2017.6</v>
      </c>
      <c r="I70" s="48">
        <v>2019</v>
      </c>
      <c r="J70" s="100"/>
      <c r="K70" s="48" t="s">
        <v>816</v>
      </c>
      <c r="L70" s="48" t="s">
        <v>737</v>
      </c>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row>
    <row r="71" spans="1:200" s="7" customFormat="1" ht="24.75" customHeight="1">
      <c r="A71" s="40">
        <v>50</v>
      </c>
      <c r="B71" s="411" t="s">
        <v>817</v>
      </c>
      <c r="C71" s="411" t="s">
        <v>818</v>
      </c>
      <c r="D71" s="48" t="s">
        <v>620</v>
      </c>
      <c r="E71" s="412" t="s">
        <v>819</v>
      </c>
      <c r="F71" s="48">
        <v>10000</v>
      </c>
      <c r="G71" s="48">
        <v>8000</v>
      </c>
      <c r="H71" s="48">
        <v>2018.6</v>
      </c>
      <c r="I71" s="101" t="s">
        <v>632</v>
      </c>
      <c r="J71" s="100"/>
      <c r="K71" s="412" t="s">
        <v>820</v>
      </c>
      <c r="L71" s="48" t="s">
        <v>737</v>
      </c>
      <c r="GO71" s="11"/>
      <c r="GP71" s="11"/>
      <c r="GQ71" s="11"/>
      <c r="GR71" s="11"/>
    </row>
    <row r="72" spans="1:200" s="7" customFormat="1" ht="30" customHeight="1">
      <c r="A72" s="40">
        <v>51</v>
      </c>
      <c r="B72" s="50" t="s">
        <v>821</v>
      </c>
      <c r="C72" s="50" t="s">
        <v>822</v>
      </c>
      <c r="D72" s="48" t="s">
        <v>602</v>
      </c>
      <c r="E72" s="48" t="s">
        <v>621</v>
      </c>
      <c r="F72" s="48">
        <v>12000</v>
      </c>
      <c r="G72" s="48">
        <v>4000</v>
      </c>
      <c r="H72" s="48">
        <v>2017.3</v>
      </c>
      <c r="I72" s="48">
        <v>2019</v>
      </c>
      <c r="J72" s="100"/>
      <c r="K72" s="412" t="s">
        <v>823</v>
      </c>
      <c r="L72" s="48" t="s">
        <v>737</v>
      </c>
      <c r="GO72" s="11"/>
      <c r="GP72" s="11"/>
      <c r="GQ72" s="11"/>
      <c r="GR72" s="11"/>
    </row>
    <row r="73" spans="1:200" s="7" customFormat="1" ht="27" customHeight="1">
      <c r="A73" s="40">
        <v>52</v>
      </c>
      <c r="B73" s="50" t="s">
        <v>824</v>
      </c>
      <c r="C73" s="50" t="s">
        <v>825</v>
      </c>
      <c r="D73" s="48" t="s">
        <v>620</v>
      </c>
      <c r="E73" s="48" t="s">
        <v>621</v>
      </c>
      <c r="F73" s="48">
        <v>18400</v>
      </c>
      <c r="G73" s="48">
        <v>10000</v>
      </c>
      <c r="H73" s="48">
        <v>2018.1</v>
      </c>
      <c r="I73" s="48">
        <v>2019</v>
      </c>
      <c r="J73" s="100"/>
      <c r="K73" s="412" t="s">
        <v>826</v>
      </c>
      <c r="L73" s="48" t="s">
        <v>737</v>
      </c>
      <c r="GO73" s="11"/>
      <c r="GP73" s="11"/>
      <c r="GQ73" s="11"/>
      <c r="GR73" s="11"/>
    </row>
    <row r="74" spans="1:196" s="11" customFormat="1" ht="28.5" customHeight="1">
      <c r="A74" s="40">
        <v>53</v>
      </c>
      <c r="B74" s="50" t="s">
        <v>827</v>
      </c>
      <c r="C74" s="58" t="s">
        <v>828</v>
      </c>
      <c r="D74" s="48" t="s">
        <v>609</v>
      </c>
      <c r="E74" s="48" t="s">
        <v>614</v>
      </c>
      <c r="F74" s="51">
        <v>69000</v>
      </c>
      <c r="G74" s="48">
        <v>15000</v>
      </c>
      <c r="H74" s="48">
        <v>2016.8</v>
      </c>
      <c r="I74" s="101" t="s">
        <v>632</v>
      </c>
      <c r="J74" s="100"/>
      <c r="K74" s="52" t="s">
        <v>829</v>
      </c>
      <c r="L74" s="48" t="s">
        <v>737</v>
      </c>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row>
    <row r="75" spans="1:195" s="11" customFormat="1" ht="50.25" customHeight="1">
      <c r="A75" s="40">
        <v>54</v>
      </c>
      <c r="B75" s="352" t="s">
        <v>830</v>
      </c>
      <c r="C75" s="50" t="s">
        <v>831</v>
      </c>
      <c r="D75" s="50" t="s">
        <v>602</v>
      </c>
      <c r="E75" s="48" t="s">
        <v>832</v>
      </c>
      <c r="F75" s="48">
        <v>23000</v>
      </c>
      <c r="G75" s="48">
        <v>5000</v>
      </c>
      <c r="H75" s="48">
        <v>2017.7</v>
      </c>
      <c r="I75" s="101" t="s">
        <v>627</v>
      </c>
      <c r="J75" s="100"/>
      <c r="K75" s="101" t="s">
        <v>833</v>
      </c>
      <c r="L75" s="48" t="s">
        <v>737</v>
      </c>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row>
    <row r="76" spans="1:12" ht="24.75" customHeight="1">
      <c r="A76" s="39" t="s">
        <v>834</v>
      </c>
      <c r="B76" s="39"/>
      <c r="C76" s="330">
        <v>38</v>
      </c>
      <c r="D76" s="331"/>
      <c r="E76" s="331"/>
      <c r="F76" s="413">
        <f>SUM(F77,F95,F121)</f>
        <v>499129.88</v>
      </c>
      <c r="G76" s="414">
        <f>SUM(G77,G95,G121)</f>
        <v>123408.62</v>
      </c>
      <c r="H76" s="331"/>
      <c r="I76" s="348"/>
      <c r="J76" s="347"/>
      <c r="K76" s="348"/>
      <c r="L76" s="348"/>
    </row>
    <row r="77" spans="1:196" s="176" customFormat="1" ht="24.75" customHeight="1">
      <c r="A77" s="41" t="s">
        <v>835</v>
      </c>
      <c r="B77" s="41"/>
      <c r="C77" s="330">
        <v>13</v>
      </c>
      <c r="D77" s="330"/>
      <c r="E77" s="330"/>
      <c r="F77" s="331">
        <f>SUM(F78,F81,F83,F92)</f>
        <v>114558.88</v>
      </c>
      <c r="G77" s="331">
        <f>SUM(G78,G81,G83,G92)</f>
        <v>37618.619999999995</v>
      </c>
      <c r="H77" s="330"/>
      <c r="I77" s="409"/>
      <c r="J77" s="347"/>
      <c r="K77" s="348"/>
      <c r="L77" s="348"/>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311"/>
      <c r="BY77" s="311"/>
      <c r="BZ77" s="311"/>
      <c r="CA77" s="311"/>
      <c r="CB77" s="311"/>
      <c r="CC77" s="311"/>
      <c r="CD77" s="311"/>
      <c r="CE77" s="311"/>
      <c r="CF77" s="311"/>
      <c r="CG77" s="311"/>
      <c r="CH77" s="311"/>
      <c r="CI77" s="311"/>
      <c r="CJ77" s="311"/>
      <c r="CK77" s="311"/>
      <c r="CL77" s="311"/>
      <c r="CM77" s="311"/>
      <c r="CN77" s="311"/>
      <c r="CO77" s="311"/>
      <c r="CP77" s="311"/>
      <c r="CQ77" s="311"/>
      <c r="CR77" s="311"/>
      <c r="CS77" s="311"/>
      <c r="CT77" s="311"/>
      <c r="CU77" s="311"/>
      <c r="CV77" s="311"/>
      <c r="CW77" s="311"/>
      <c r="CX77" s="311"/>
      <c r="CY77" s="311"/>
      <c r="CZ77" s="311"/>
      <c r="DA77" s="311"/>
      <c r="DB77" s="311"/>
      <c r="DC77" s="311"/>
      <c r="DD77" s="311"/>
      <c r="DE77" s="311"/>
      <c r="DF77" s="311"/>
      <c r="DG77" s="311"/>
      <c r="DH77" s="311"/>
      <c r="DI77" s="311"/>
      <c r="DJ77" s="311"/>
      <c r="DK77" s="311"/>
      <c r="DL77" s="311"/>
      <c r="DM77" s="311"/>
      <c r="DN77" s="311"/>
      <c r="DO77" s="311"/>
      <c r="DP77" s="311"/>
      <c r="DQ77" s="311"/>
      <c r="DR77" s="311"/>
      <c r="DS77" s="311"/>
      <c r="DT77" s="311"/>
      <c r="DU77" s="311"/>
      <c r="DV77" s="311"/>
      <c r="DW77" s="311"/>
      <c r="DX77" s="311"/>
      <c r="DY77" s="311"/>
      <c r="DZ77" s="311"/>
      <c r="EA77" s="311"/>
      <c r="EB77" s="311"/>
      <c r="EC77" s="311"/>
      <c r="ED77" s="311"/>
      <c r="EE77" s="311"/>
      <c r="EF77" s="311"/>
      <c r="EG77" s="311"/>
      <c r="EH77" s="311"/>
      <c r="EI77" s="311"/>
      <c r="EJ77" s="311"/>
      <c r="EK77" s="311"/>
      <c r="EL77" s="311"/>
      <c r="EM77" s="311"/>
      <c r="EN77" s="311"/>
      <c r="EO77" s="311"/>
      <c r="EP77" s="311"/>
      <c r="EQ77" s="311"/>
      <c r="ER77" s="311"/>
      <c r="ES77" s="311"/>
      <c r="ET77" s="311"/>
      <c r="EU77" s="311"/>
      <c r="EV77" s="311"/>
      <c r="EW77" s="311"/>
      <c r="EX77" s="311"/>
      <c r="EY77" s="311"/>
      <c r="EZ77" s="311"/>
      <c r="FA77" s="311"/>
      <c r="FB77" s="311"/>
      <c r="FC77" s="311"/>
      <c r="FD77" s="311"/>
      <c r="FE77" s="311"/>
      <c r="FF77" s="311"/>
      <c r="FG77" s="311"/>
      <c r="FH77" s="311"/>
      <c r="FI77" s="311"/>
      <c r="FJ77" s="311"/>
      <c r="FK77" s="311"/>
      <c r="FL77" s="311"/>
      <c r="FM77" s="311"/>
      <c r="FN77" s="311"/>
      <c r="FO77" s="311"/>
      <c r="FP77" s="311"/>
      <c r="FQ77" s="311"/>
      <c r="FR77" s="311"/>
      <c r="FS77" s="311"/>
      <c r="FT77" s="311"/>
      <c r="FU77" s="311"/>
      <c r="FV77" s="311"/>
      <c r="FW77" s="311"/>
      <c r="FX77" s="311"/>
      <c r="FY77" s="311"/>
      <c r="FZ77" s="311"/>
      <c r="GA77" s="311"/>
      <c r="GB77" s="311"/>
      <c r="GC77" s="311"/>
      <c r="GD77" s="311"/>
      <c r="GE77" s="311"/>
      <c r="GF77" s="311"/>
      <c r="GG77" s="311"/>
      <c r="GH77" s="311"/>
      <c r="GI77" s="311"/>
      <c r="GJ77" s="311"/>
      <c r="GK77" s="311"/>
      <c r="GL77" s="311"/>
      <c r="GM77" s="311"/>
      <c r="GN77" s="311"/>
    </row>
    <row r="78" spans="1:196" s="176" customFormat="1" ht="24.75" customHeight="1">
      <c r="A78" s="41" t="s">
        <v>836</v>
      </c>
      <c r="B78" s="41"/>
      <c r="C78" s="330">
        <v>2</v>
      </c>
      <c r="D78" s="330"/>
      <c r="E78" s="330"/>
      <c r="F78" s="331">
        <f>SUM(F79:F80)</f>
        <v>23558.88</v>
      </c>
      <c r="G78" s="331">
        <f>SUM(G79:G80)</f>
        <v>9657.619999999999</v>
      </c>
      <c r="H78" s="330"/>
      <c r="I78" s="409"/>
      <c r="J78" s="347"/>
      <c r="K78" s="348"/>
      <c r="L78" s="348"/>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c r="CY78" s="311"/>
      <c r="CZ78" s="311"/>
      <c r="DA78" s="311"/>
      <c r="DB78" s="311"/>
      <c r="DC78" s="311"/>
      <c r="DD78" s="311"/>
      <c r="DE78" s="311"/>
      <c r="DF78" s="311"/>
      <c r="DG78" s="311"/>
      <c r="DH78" s="311"/>
      <c r="DI78" s="311"/>
      <c r="DJ78" s="311"/>
      <c r="DK78" s="311"/>
      <c r="DL78" s="311"/>
      <c r="DM78" s="311"/>
      <c r="DN78" s="311"/>
      <c r="DO78" s="311"/>
      <c r="DP78" s="311"/>
      <c r="DQ78" s="311"/>
      <c r="DR78" s="311"/>
      <c r="DS78" s="311"/>
      <c r="DT78" s="311"/>
      <c r="DU78" s="311"/>
      <c r="DV78" s="311"/>
      <c r="DW78" s="311"/>
      <c r="DX78" s="311"/>
      <c r="DY78" s="311"/>
      <c r="DZ78" s="311"/>
      <c r="EA78" s="311"/>
      <c r="EB78" s="311"/>
      <c r="EC78" s="311"/>
      <c r="ED78" s="311"/>
      <c r="EE78" s="311"/>
      <c r="EF78" s="311"/>
      <c r="EG78" s="311"/>
      <c r="EH78" s="311"/>
      <c r="EI78" s="311"/>
      <c r="EJ78" s="311"/>
      <c r="EK78" s="311"/>
      <c r="EL78" s="311"/>
      <c r="EM78" s="311"/>
      <c r="EN78" s="311"/>
      <c r="EO78" s="311"/>
      <c r="EP78" s="311"/>
      <c r="EQ78" s="311"/>
      <c r="ER78" s="311"/>
      <c r="ES78" s="311"/>
      <c r="ET78" s="311"/>
      <c r="EU78" s="311"/>
      <c r="EV78" s="311"/>
      <c r="EW78" s="311"/>
      <c r="EX78" s="311"/>
      <c r="EY78" s="311"/>
      <c r="EZ78" s="311"/>
      <c r="FA78" s="311"/>
      <c r="FB78" s="311"/>
      <c r="FC78" s="311"/>
      <c r="FD78" s="311"/>
      <c r="FE78" s="311"/>
      <c r="FF78" s="311"/>
      <c r="FG78" s="311"/>
      <c r="FH78" s="311"/>
      <c r="FI78" s="311"/>
      <c r="FJ78" s="311"/>
      <c r="FK78" s="311"/>
      <c r="FL78" s="311"/>
      <c r="FM78" s="311"/>
      <c r="FN78" s="311"/>
      <c r="FO78" s="311"/>
      <c r="FP78" s="311"/>
      <c r="FQ78" s="311"/>
      <c r="FR78" s="311"/>
      <c r="FS78" s="311"/>
      <c r="FT78" s="311"/>
      <c r="FU78" s="311"/>
      <c r="FV78" s="311"/>
      <c r="FW78" s="311"/>
      <c r="FX78" s="311"/>
      <c r="FY78" s="311"/>
      <c r="FZ78" s="311"/>
      <c r="GA78" s="311"/>
      <c r="GB78" s="311"/>
      <c r="GC78" s="311"/>
      <c r="GD78" s="311"/>
      <c r="GE78" s="311"/>
      <c r="GF78" s="311"/>
      <c r="GG78" s="311"/>
      <c r="GH78" s="311"/>
      <c r="GI78" s="311"/>
      <c r="GJ78" s="311"/>
      <c r="GK78" s="311"/>
      <c r="GL78" s="311"/>
      <c r="GM78" s="311"/>
      <c r="GN78" s="311"/>
    </row>
    <row r="79" spans="1:200" s="7" customFormat="1" ht="60" customHeight="1">
      <c r="A79" s="40">
        <v>55</v>
      </c>
      <c r="B79" s="69" t="s">
        <v>837</v>
      </c>
      <c r="C79" s="50" t="s">
        <v>838</v>
      </c>
      <c r="D79" s="63" t="s">
        <v>620</v>
      </c>
      <c r="E79" s="63" t="s">
        <v>839</v>
      </c>
      <c r="F79" s="215">
        <v>18038</v>
      </c>
      <c r="G79" s="129">
        <v>5000</v>
      </c>
      <c r="H79" s="48">
        <v>2018</v>
      </c>
      <c r="I79" s="101" t="s">
        <v>632</v>
      </c>
      <c r="J79" s="428"/>
      <c r="K79" s="101" t="s">
        <v>840</v>
      </c>
      <c r="L79" s="194" t="s">
        <v>623</v>
      </c>
      <c r="GO79" s="11"/>
      <c r="GP79" s="11"/>
      <c r="GQ79" s="11"/>
      <c r="GR79" s="11"/>
    </row>
    <row r="80" spans="1:196" s="11" customFormat="1" ht="51" customHeight="1">
      <c r="A80" s="40">
        <v>56</v>
      </c>
      <c r="B80" s="274" t="s">
        <v>841</v>
      </c>
      <c r="C80" s="274" t="s">
        <v>842</v>
      </c>
      <c r="D80" s="48" t="s">
        <v>602</v>
      </c>
      <c r="E80" s="48" t="s">
        <v>843</v>
      </c>
      <c r="F80" s="123">
        <v>5520.88</v>
      </c>
      <c r="G80" s="123">
        <v>4657.62</v>
      </c>
      <c r="H80" s="48">
        <v>2017.11</v>
      </c>
      <c r="I80" s="101" t="s">
        <v>627</v>
      </c>
      <c r="J80" s="100"/>
      <c r="K80" s="101" t="s">
        <v>844</v>
      </c>
      <c r="L80" s="194" t="s">
        <v>623</v>
      </c>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row>
    <row r="81" spans="1:196" ht="18.75" customHeight="1">
      <c r="A81" s="39" t="s">
        <v>845</v>
      </c>
      <c r="B81" s="39"/>
      <c r="C81" s="252">
        <v>1</v>
      </c>
      <c r="D81" s="253"/>
      <c r="E81" s="254"/>
      <c r="F81" s="272">
        <f>SUM(F82:F82)</f>
        <v>16667</v>
      </c>
      <c r="G81" s="272">
        <f>SUM(G82:G82)</f>
        <v>4000</v>
      </c>
      <c r="H81" s="263"/>
      <c r="I81" s="272"/>
      <c r="J81" s="429"/>
      <c r="K81" s="255"/>
      <c r="L81" s="25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row>
    <row r="82" spans="1:189" s="16" customFormat="1" ht="54" customHeight="1">
      <c r="A82" s="101" t="s">
        <v>348</v>
      </c>
      <c r="B82" s="415" t="s">
        <v>846</v>
      </c>
      <c r="C82" s="415" t="s">
        <v>847</v>
      </c>
      <c r="D82" s="48" t="s">
        <v>602</v>
      </c>
      <c r="E82" s="149" t="s">
        <v>626</v>
      </c>
      <c r="F82" s="149">
        <v>16667</v>
      </c>
      <c r="G82" s="149">
        <v>4000</v>
      </c>
      <c r="H82" s="61">
        <v>2017.1</v>
      </c>
      <c r="I82" s="149">
        <v>2019</v>
      </c>
      <c r="J82" s="377"/>
      <c r="K82" s="430" t="s">
        <v>848</v>
      </c>
      <c r="L82" s="195" t="s">
        <v>623</v>
      </c>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75"/>
      <c r="AM82" s="375"/>
      <c r="AN82" s="375"/>
      <c r="AO82" s="375"/>
      <c r="AP82" s="375"/>
      <c r="AQ82" s="375"/>
      <c r="AR82" s="375"/>
      <c r="AS82" s="375"/>
      <c r="AT82" s="375"/>
      <c r="AU82" s="375"/>
      <c r="AV82" s="375"/>
      <c r="AW82" s="375"/>
      <c r="AX82" s="375"/>
      <c r="AY82" s="375"/>
      <c r="AZ82" s="375"/>
      <c r="BA82" s="375"/>
      <c r="BB82" s="375"/>
      <c r="BC82" s="375"/>
      <c r="BD82" s="375"/>
      <c r="BE82" s="375"/>
      <c r="BF82" s="375"/>
      <c r="BG82" s="375"/>
      <c r="BH82" s="375"/>
      <c r="BI82" s="375"/>
      <c r="BJ82" s="375"/>
      <c r="BK82" s="375"/>
      <c r="BL82" s="375"/>
      <c r="BM82" s="375"/>
      <c r="BN82" s="375"/>
      <c r="BO82" s="375"/>
      <c r="BP82" s="375"/>
      <c r="BQ82" s="375"/>
      <c r="BR82" s="375"/>
      <c r="BS82" s="375"/>
      <c r="BT82" s="375"/>
      <c r="BU82" s="375"/>
      <c r="BV82" s="375"/>
      <c r="BW82" s="375"/>
      <c r="BX82" s="375"/>
      <c r="BY82" s="375"/>
      <c r="BZ82" s="375"/>
      <c r="CA82" s="375"/>
      <c r="CB82" s="375"/>
      <c r="CC82" s="375"/>
      <c r="CD82" s="375"/>
      <c r="CE82" s="375"/>
      <c r="CF82" s="375"/>
      <c r="CG82" s="375"/>
      <c r="CH82" s="375"/>
      <c r="CI82" s="375"/>
      <c r="CJ82" s="375"/>
      <c r="CK82" s="375"/>
      <c r="CL82" s="375"/>
      <c r="CM82" s="375"/>
      <c r="CN82" s="375"/>
      <c r="CO82" s="375"/>
      <c r="CP82" s="375"/>
      <c r="CQ82" s="375"/>
      <c r="CR82" s="375"/>
      <c r="CS82" s="375"/>
      <c r="CT82" s="375"/>
      <c r="CU82" s="375"/>
      <c r="CV82" s="375"/>
      <c r="CW82" s="375"/>
      <c r="CX82" s="375"/>
      <c r="CY82" s="375"/>
      <c r="CZ82" s="375"/>
      <c r="DA82" s="375"/>
      <c r="DB82" s="375"/>
      <c r="DC82" s="375"/>
      <c r="DD82" s="375"/>
      <c r="DE82" s="375"/>
      <c r="DF82" s="375"/>
      <c r="DG82" s="375"/>
      <c r="DH82" s="375"/>
      <c r="DI82" s="375"/>
      <c r="DJ82" s="375"/>
      <c r="DK82" s="375"/>
      <c r="DL82" s="375"/>
      <c r="DM82" s="375"/>
      <c r="DN82" s="375"/>
      <c r="DO82" s="375"/>
      <c r="DP82" s="375"/>
      <c r="DQ82" s="375"/>
      <c r="DR82" s="375"/>
      <c r="DS82" s="375"/>
      <c r="DT82" s="375"/>
      <c r="DU82" s="375"/>
      <c r="DV82" s="375"/>
      <c r="DW82" s="375"/>
      <c r="DX82" s="375"/>
      <c r="DY82" s="375"/>
      <c r="DZ82" s="375"/>
      <c r="EA82" s="375"/>
      <c r="EB82" s="375"/>
      <c r="EC82" s="375"/>
      <c r="ED82" s="375"/>
      <c r="EE82" s="375"/>
      <c r="EF82" s="375"/>
      <c r="EG82" s="375"/>
      <c r="EH82" s="375"/>
      <c r="EI82" s="375"/>
      <c r="EJ82" s="375"/>
      <c r="EK82" s="375"/>
      <c r="EL82" s="375"/>
      <c r="EM82" s="375"/>
      <c r="EN82" s="375"/>
      <c r="EO82" s="375"/>
      <c r="EP82" s="375"/>
      <c r="EQ82" s="375"/>
      <c r="ER82" s="375"/>
      <c r="ES82" s="375"/>
      <c r="ET82" s="375"/>
      <c r="EU82" s="375"/>
      <c r="EV82" s="375"/>
      <c r="EW82" s="375"/>
      <c r="EX82" s="375"/>
      <c r="EY82" s="375"/>
      <c r="EZ82" s="375"/>
      <c r="FA82" s="375"/>
      <c r="FB82" s="375"/>
      <c r="FC82" s="375"/>
      <c r="FD82" s="375"/>
      <c r="FE82" s="375"/>
      <c r="FF82" s="375"/>
      <c r="FG82" s="375"/>
      <c r="FH82" s="375"/>
      <c r="FI82" s="375"/>
      <c r="FJ82" s="375"/>
      <c r="FK82" s="375"/>
      <c r="FL82" s="375"/>
      <c r="FM82" s="375"/>
      <c r="FN82" s="375"/>
      <c r="FO82" s="375"/>
      <c r="FP82" s="375"/>
      <c r="FQ82" s="375"/>
      <c r="FR82" s="375"/>
      <c r="FS82" s="375"/>
      <c r="FT82" s="375"/>
      <c r="FU82" s="375"/>
      <c r="FV82" s="375"/>
      <c r="FW82" s="375"/>
      <c r="FX82" s="375"/>
      <c r="FY82" s="375"/>
      <c r="FZ82" s="375"/>
      <c r="GA82" s="375"/>
      <c r="GB82" s="375"/>
      <c r="GC82" s="375"/>
      <c r="GD82" s="375"/>
      <c r="GE82" s="375"/>
      <c r="GF82" s="375"/>
      <c r="GG82" s="375"/>
    </row>
    <row r="83" spans="1:196" ht="18.75" customHeight="1">
      <c r="A83" s="39" t="s">
        <v>849</v>
      </c>
      <c r="B83" s="39"/>
      <c r="C83" s="252">
        <v>8</v>
      </c>
      <c r="D83" s="253"/>
      <c r="E83" s="254"/>
      <c r="F83" s="416">
        <f>SUM(F84:F91)</f>
        <v>65333</v>
      </c>
      <c r="G83" s="416">
        <f>SUM(G84:G91)</f>
        <v>19961</v>
      </c>
      <c r="H83" s="263"/>
      <c r="I83" s="272"/>
      <c r="J83" s="429"/>
      <c r="K83" s="255"/>
      <c r="L83" s="25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row>
    <row r="84" spans="1:12" s="304" customFormat="1" ht="40.5" customHeight="1">
      <c r="A84" s="101" t="s">
        <v>350</v>
      </c>
      <c r="B84" s="130" t="s">
        <v>850</v>
      </c>
      <c r="C84" s="47" t="s">
        <v>851</v>
      </c>
      <c r="D84" s="48">
        <v>2019</v>
      </c>
      <c r="E84" s="48" t="s">
        <v>852</v>
      </c>
      <c r="F84" s="120">
        <v>3000</v>
      </c>
      <c r="G84" s="120">
        <v>3000</v>
      </c>
      <c r="H84" s="101" t="s">
        <v>632</v>
      </c>
      <c r="I84" s="120">
        <v>2019</v>
      </c>
      <c r="J84" s="105"/>
      <c r="K84" s="91" t="s">
        <v>853</v>
      </c>
      <c r="L84" s="194" t="s">
        <v>623</v>
      </c>
    </row>
    <row r="85" spans="1:256" s="169" customFormat="1" ht="36.75" customHeight="1">
      <c r="A85" s="40">
        <v>59</v>
      </c>
      <c r="B85" s="50" t="s">
        <v>854</v>
      </c>
      <c r="C85" s="50" t="s">
        <v>855</v>
      </c>
      <c r="D85" s="48" t="s">
        <v>620</v>
      </c>
      <c r="E85" s="48" t="s">
        <v>856</v>
      </c>
      <c r="F85" s="48">
        <v>4664</v>
      </c>
      <c r="G85" s="48">
        <v>1500</v>
      </c>
      <c r="H85" s="48">
        <v>2018</v>
      </c>
      <c r="I85" s="101" t="s">
        <v>632</v>
      </c>
      <c r="J85" s="100"/>
      <c r="K85" s="101" t="s">
        <v>857</v>
      </c>
      <c r="L85" s="194" t="s">
        <v>623</v>
      </c>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200" s="7" customFormat="1" ht="36" customHeight="1">
      <c r="A86" s="101" t="s">
        <v>354</v>
      </c>
      <c r="B86" s="41" t="s">
        <v>858</v>
      </c>
      <c r="C86" s="41" t="s">
        <v>859</v>
      </c>
      <c r="D86" s="48" t="s">
        <v>620</v>
      </c>
      <c r="E86" s="48" t="s">
        <v>860</v>
      </c>
      <c r="F86" s="62">
        <v>2901</v>
      </c>
      <c r="G86" s="62">
        <v>2901</v>
      </c>
      <c r="H86" s="48">
        <v>2018</v>
      </c>
      <c r="I86" s="101" t="s">
        <v>632</v>
      </c>
      <c r="J86" s="100"/>
      <c r="K86" s="40" t="s">
        <v>861</v>
      </c>
      <c r="L86" s="48" t="s">
        <v>862</v>
      </c>
      <c r="GO86" s="11"/>
      <c r="GP86" s="11"/>
      <c r="GQ86" s="11"/>
      <c r="GR86" s="11"/>
    </row>
    <row r="87" spans="1:196" s="11" customFormat="1" ht="41.25" customHeight="1">
      <c r="A87" s="40">
        <v>61</v>
      </c>
      <c r="B87" s="417" t="s">
        <v>863</v>
      </c>
      <c r="C87" s="418" t="s">
        <v>864</v>
      </c>
      <c r="D87" s="48" t="s">
        <v>620</v>
      </c>
      <c r="E87" s="48" t="s">
        <v>865</v>
      </c>
      <c r="F87" s="62">
        <v>1200</v>
      </c>
      <c r="G87" s="62">
        <v>1000</v>
      </c>
      <c r="H87" s="336">
        <v>2018.7</v>
      </c>
      <c r="I87" s="101">
        <v>2019</v>
      </c>
      <c r="J87" s="100"/>
      <c r="K87" s="101" t="s">
        <v>866</v>
      </c>
      <c r="L87" s="194" t="s">
        <v>623</v>
      </c>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row>
    <row r="88" spans="1:200" s="7" customFormat="1" ht="33.75" customHeight="1">
      <c r="A88" s="101" t="s">
        <v>358</v>
      </c>
      <c r="B88" s="356" t="s">
        <v>867</v>
      </c>
      <c r="C88" s="50" t="s">
        <v>868</v>
      </c>
      <c r="D88" s="62" t="s">
        <v>620</v>
      </c>
      <c r="E88" s="62" t="s">
        <v>869</v>
      </c>
      <c r="F88" s="62">
        <v>8000</v>
      </c>
      <c r="G88" s="49">
        <v>3000</v>
      </c>
      <c r="H88" s="48">
        <v>2018</v>
      </c>
      <c r="I88" s="101" t="s">
        <v>632</v>
      </c>
      <c r="J88" s="100"/>
      <c r="K88" s="91" t="s">
        <v>870</v>
      </c>
      <c r="L88" s="194" t="s">
        <v>623</v>
      </c>
      <c r="GO88" s="11"/>
      <c r="GP88" s="11"/>
      <c r="GQ88" s="11"/>
      <c r="GR88" s="11"/>
    </row>
    <row r="89" spans="1:195" s="11" customFormat="1" ht="39" customHeight="1">
      <c r="A89" s="40">
        <v>63</v>
      </c>
      <c r="B89" s="50" t="s">
        <v>871</v>
      </c>
      <c r="C89" s="50" t="s">
        <v>872</v>
      </c>
      <c r="D89" s="48" t="s">
        <v>620</v>
      </c>
      <c r="E89" s="48" t="s">
        <v>873</v>
      </c>
      <c r="F89" s="48">
        <v>31032</v>
      </c>
      <c r="G89" s="48">
        <v>8000</v>
      </c>
      <c r="H89" s="48">
        <v>2018</v>
      </c>
      <c r="I89" s="48">
        <v>2019</v>
      </c>
      <c r="J89" s="100"/>
      <c r="K89" s="48" t="s">
        <v>393</v>
      </c>
      <c r="L89" s="48" t="s">
        <v>862</v>
      </c>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row>
    <row r="90" spans="1:195" s="11" customFormat="1" ht="30" customHeight="1">
      <c r="A90" s="111">
        <v>64</v>
      </c>
      <c r="B90" s="50" t="s">
        <v>874</v>
      </c>
      <c r="C90" s="50" t="s">
        <v>875</v>
      </c>
      <c r="D90" s="48" t="s">
        <v>620</v>
      </c>
      <c r="E90" s="48" t="s">
        <v>876</v>
      </c>
      <c r="F90" s="48">
        <v>8359</v>
      </c>
      <c r="G90" s="48">
        <v>360</v>
      </c>
      <c r="H90" s="48">
        <v>2018</v>
      </c>
      <c r="I90" s="48">
        <v>2019</v>
      </c>
      <c r="J90" s="100"/>
      <c r="K90" s="48" t="s">
        <v>393</v>
      </c>
      <c r="L90" s="48" t="s">
        <v>862</v>
      </c>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row>
    <row r="91" spans="1:200" s="7" customFormat="1" ht="33.75" customHeight="1">
      <c r="A91" s="111">
        <v>65</v>
      </c>
      <c r="B91" s="50" t="s">
        <v>877</v>
      </c>
      <c r="C91" s="50" t="s">
        <v>878</v>
      </c>
      <c r="D91" s="48" t="s">
        <v>620</v>
      </c>
      <c r="E91" s="48" t="s">
        <v>731</v>
      </c>
      <c r="F91" s="48">
        <v>6177</v>
      </c>
      <c r="G91" s="48">
        <v>200</v>
      </c>
      <c r="H91" s="48">
        <v>2018</v>
      </c>
      <c r="I91" s="48">
        <v>2019</v>
      </c>
      <c r="J91" s="100"/>
      <c r="K91" s="48" t="s">
        <v>393</v>
      </c>
      <c r="L91" s="48" t="s">
        <v>862</v>
      </c>
      <c r="GN91" s="11"/>
      <c r="GO91" s="11"/>
      <c r="GP91" s="11"/>
      <c r="GQ91" s="11"/>
      <c r="GR91" s="11"/>
    </row>
    <row r="92" spans="1:12" ht="24.75" customHeight="1">
      <c r="A92" s="41" t="s">
        <v>879</v>
      </c>
      <c r="B92" s="41"/>
      <c r="C92" s="330">
        <v>2</v>
      </c>
      <c r="D92" s="331"/>
      <c r="E92" s="331"/>
      <c r="F92" s="331">
        <f>SUM(F93:F94)</f>
        <v>9000</v>
      </c>
      <c r="G92" s="331">
        <f>SUM(G93:G94)</f>
        <v>4000</v>
      </c>
      <c r="H92" s="331"/>
      <c r="I92" s="348"/>
      <c r="J92" s="347"/>
      <c r="K92" s="348"/>
      <c r="L92" s="348"/>
    </row>
    <row r="93" spans="1:256" s="17" customFormat="1" ht="39" customHeight="1">
      <c r="A93" s="40">
        <v>66</v>
      </c>
      <c r="B93" s="47" t="s">
        <v>880</v>
      </c>
      <c r="C93" s="138" t="s">
        <v>881</v>
      </c>
      <c r="D93" s="48">
        <v>2019</v>
      </c>
      <c r="E93" s="48" t="s">
        <v>603</v>
      </c>
      <c r="F93" s="48">
        <v>3000</v>
      </c>
      <c r="G93" s="48">
        <v>3000</v>
      </c>
      <c r="H93" s="48">
        <v>2019</v>
      </c>
      <c r="I93" s="101" t="s">
        <v>632</v>
      </c>
      <c r="J93" s="100"/>
      <c r="K93" s="91" t="s">
        <v>882</v>
      </c>
      <c r="L93" s="194" t="s">
        <v>623</v>
      </c>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11"/>
      <c r="GP93" s="11"/>
      <c r="GQ93" s="11"/>
      <c r="GR93" s="11"/>
      <c r="GS93" s="380"/>
      <c r="GT93" s="380"/>
      <c r="GU93" s="380"/>
      <c r="GV93" s="380"/>
      <c r="GW93" s="380"/>
      <c r="GX93" s="380"/>
      <c r="GY93" s="380"/>
      <c r="GZ93" s="380"/>
      <c r="HA93" s="380"/>
      <c r="HB93" s="380"/>
      <c r="HC93" s="380"/>
      <c r="HD93" s="380"/>
      <c r="HE93" s="380"/>
      <c r="HF93" s="380"/>
      <c r="HG93" s="380"/>
      <c r="HH93" s="380"/>
      <c r="HI93" s="380"/>
      <c r="HJ93" s="380"/>
      <c r="HK93" s="380"/>
      <c r="HL93" s="380"/>
      <c r="HM93" s="380"/>
      <c r="HN93" s="380"/>
      <c r="HO93" s="380"/>
      <c r="HP93" s="380"/>
      <c r="HQ93" s="380"/>
      <c r="HR93" s="380"/>
      <c r="HS93" s="380"/>
      <c r="HT93" s="380"/>
      <c r="HU93" s="380"/>
      <c r="HV93" s="380"/>
      <c r="HW93" s="380"/>
      <c r="HX93" s="380"/>
      <c r="HY93" s="380"/>
      <c r="HZ93" s="380"/>
      <c r="IA93" s="380"/>
      <c r="IB93" s="380"/>
      <c r="IC93" s="380"/>
      <c r="ID93" s="380"/>
      <c r="IE93" s="380"/>
      <c r="IF93" s="380"/>
      <c r="IG93" s="380"/>
      <c r="IH93" s="380"/>
      <c r="II93" s="380"/>
      <c r="IJ93" s="380"/>
      <c r="IK93" s="380"/>
      <c r="IL93" s="380"/>
      <c r="IM93" s="380"/>
      <c r="IN93" s="380"/>
      <c r="IO93" s="380"/>
      <c r="IP93" s="380"/>
      <c r="IQ93" s="380"/>
      <c r="IR93" s="380"/>
      <c r="IS93" s="380"/>
      <c r="IT93" s="380"/>
      <c r="IU93" s="380"/>
      <c r="IV93" s="380"/>
    </row>
    <row r="94" spans="1:256" s="309" customFormat="1" ht="42" customHeight="1">
      <c r="A94" s="40">
        <v>67</v>
      </c>
      <c r="B94" s="41" t="s">
        <v>883</v>
      </c>
      <c r="C94" s="41" t="s">
        <v>884</v>
      </c>
      <c r="D94" s="40" t="s">
        <v>620</v>
      </c>
      <c r="E94" s="40" t="s">
        <v>885</v>
      </c>
      <c r="F94" s="40">
        <v>6000</v>
      </c>
      <c r="G94" s="40">
        <v>1000</v>
      </c>
      <c r="H94" s="48">
        <v>2018.3</v>
      </c>
      <c r="I94" s="101" t="s">
        <v>632</v>
      </c>
      <c r="J94" s="100" t="s">
        <v>886</v>
      </c>
      <c r="K94" s="101" t="s">
        <v>887</v>
      </c>
      <c r="L94" s="194" t="s">
        <v>623</v>
      </c>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11"/>
      <c r="GO94" s="11"/>
      <c r="GP94" s="11"/>
      <c r="GQ94" s="11"/>
      <c r="GR94" s="11"/>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row>
    <row r="95" spans="1:12" ht="24.75" customHeight="1">
      <c r="A95" s="41" t="s">
        <v>888</v>
      </c>
      <c r="B95" s="41"/>
      <c r="C95" s="330">
        <f>SUM(C96,C105,C108,C113,C119)</f>
        <v>20</v>
      </c>
      <c r="D95" s="331"/>
      <c r="E95" s="331"/>
      <c r="F95" s="331">
        <f>SUM(F96,F105,F108,F113,F119)</f>
        <v>343611</v>
      </c>
      <c r="G95" s="331">
        <f>SUM(G96,G105,G108,G113,G119)</f>
        <v>71900</v>
      </c>
      <c r="H95" s="331"/>
      <c r="I95" s="348"/>
      <c r="J95" s="347"/>
      <c r="K95" s="348"/>
      <c r="L95" s="348"/>
    </row>
    <row r="96" spans="1:196" ht="24.75" customHeight="1">
      <c r="A96" s="39" t="s">
        <v>889</v>
      </c>
      <c r="B96" s="39"/>
      <c r="C96" s="252">
        <v>8</v>
      </c>
      <c r="D96" s="253"/>
      <c r="E96" s="254"/>
      <c r="F96" s="120">
        <f>SUM(F97:F103)</f>
        <v>91700</v>
      </c>
      <c r="G96" s="120">
        <f>SUM(G97:G103)</f>
        <v>33300</v>
      </c>
      <c r="H96" s="263"/>
      <c r="I96" s="272"/>
      <c r="J96" s="429"/>
      <c r="K96" s="255"/>
      <c r="L96" s="25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row>
    <row r="97" spans="1:12" s="11" customFormat="1" ht="35.25" customHeight="1">
      <c r="A97" s="101" t="s">
        <v>890</v>
      </c>
      <c r="B97" s="119" t="s">
        <v>891</v>
      </c>
      <c r="C97" s="119" t="s">
        <v>892</v>
      </c>
      <c r="D97" s="40" t="s">
        <v>620</v>
      </c>
      <c r="E97" s="91" t="s">
        <v>893</v>
      </c>
      <c r="F97" s="120">
        <v>9600</v>
      </c>
      <c r="G97" s="91">
        <v>1500</v>
      </c>
      <c r="H97" s="120">
        <v>2018.1</v>
      </c>
      <c r="I97" s="91">
        <v>2019</v>
      </c>
      <c r="J97" s="138"/>
      <c r="K97" s="97" t="s">
        <v>894</v>
      </c>
      <c r="L97" s="195" t="s">
        <v>623</v>
      </c>
    </row>
    <row r="98" spans="1:256" s="169" customFormat="1" ht="36" customHeight="1">
      <c r="A98" s="40">
        <v>69</v>
      </c>
      <c r="B98" s="50" t="s">
        <v>895</v>
      </c>
      <c r="C98" s="50" t="s">
        <v>896</v>
      </c>
      <c r="D98" s="48">
        <v>2019</v>
      </c>
      <c r="E98" s="48" t="s">
        <v>720</v>
      </c>
      <c r="F98" s="48">
        <v>8000</v>
      </c>
      <c r="G98" s="48">
        <v>8000</v>
      </c>
      <c r="H98" s="48">
        <v>2018.9</v>
      </c>
      <c r="I98" s="101" t="s">
        <v>632</v>
      </c>
      <c r="J98" s="100"/>
      <c r="K98" s="101" t="s">
        <v>897</v>
      </c>
      <c r="L98" s="101" t="s">
        <v>898</v>
      </c>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row>
    <row r="99" spans="1:200" s="7" customFormat="1" ht="33.75" customHeight="1">
      <c r="A99" s="101" t="s">
        <v>899</v>
      </c>
      <c r="B99" s="356" t="s">
        <v>900</v>
      </c>
      <c r="C99" s="50" t="s">
        <v>901</v>
      </c>
      <c r="D99" s="91" t="s">
        <v>620</v>
      </c>
      <c r="E99" s="91" t="s">
        <v>902</v>
      </c>
      <c r="F99" s="62">
        <v>17000</v>
      </c>
      <c r="G99" s="49">
        <v>5000</v>
      </c>
      <c r="H99" s="91">
        <v>2018.01</v>
      </c>
      <c r="I99" s="101" t="s">
        <v>632</v>
      </c>
      <c r="J99" s="100"/>
      <c r="K99" s="91" t="s">
        <v>903</v>
      </c>
      <c r="L99" s="101" t="s">
        <v>898</v>
      </c>
      <c r="GO99" s="11"/>
      <c r="GP99" s="11"/>
      <c r="GQ99" s="11"/>
      <c r="GR99" s="11"/>
    </row>
    <row r="100" spans="1:200" s="7" customFormat="1" ht="32.25" customHeight="1">
      <c r="A100" s="40">
        <v>71</v>
      </c>
      <c r="B100" s="41" t="s">
        <v>904</v>
      </c>
      <c r="C100" s="46" t="s">
        <v>905</v>
      </c>
      <c r="D100" s="48" t="s">
        <v>602</v>
      </c>
      <c r="E100" s="91" t="s">
        <v>906</v>
      </c>
      <c r="F100" s="419">
        <v>18000</v>
      </c>
      <c r="G100" s="419">
        <v>6000</v>
      </c>
      <c r="H100" s="420">
        <v>2017.8</v>
      </c>
      <c r="I100" s="101" t="s">
        <v>632</v>
      </c>
      <c r="J100" s="100"/>
      <c r="K100" s="101" t="s">
        <v>907</v>
      </c>
      <c r="L100" s="101" t="s">
        <v>898</v>
      </c>
      <c r="GO100" s="11"/>
      <c r="GP100" s="11"/>
      <c r="GQ100" s="11"/>
      <c r="GR100" s="11"/>
    </row>
    <row r="101" spans="1:200" s="7" customFormat="1" ht="62.25" customHeight="1">
      <c r="A101" s="40">
        <v>72</v>
      </c>
      <c r="B101" s="41" t="s">
        <v>908</v>
      </c>
      <c r="C101" s="46" t="s">
        <v>909</v>
      </c>
      <c r="D101" s="48" t="s">
        <v>602</v>
      </c>
      <c r="E101" s="91" t="s">
        <v>910</v>
      </c>
      <c r="F101" s="419">
        <v>25000</v>
      </c>
      <c r="G101" s="419">
        <v>5000</v>
      </c>
      <c r="H101" s="420">
        <v>2017</v>
      </c>
      <c r="I101" s="101" t="s">
        <v>632</v>
      </c>
      <c r="J101" s="100"/>
      <c r="K101" s="101" t="s">
        <v>907</v>
      </c>
      <c r="L101" s="101" t="s">
        <v>898</v>
      </c>
      <c r="GO101" s="11"/>
      <c r="GP101" s="11"/>
      <c r="GQ101" s="11"/>
      <c r="GR101" s="11"/>
    </row>
    <row r="102" spans="1:200" s="393" customFormat="1" ht="41.25" customHeight="1">
      <c r="A102" s="62">
        <v>73</v>
      </c>
      <c r="B102" s="50" t="s">
        <v>911</v>
      </c>
      <c r="C102" s="50" t="s">
        <v>912</v>
      </c>
      <c r="D102" s="48" t="s">
        <v>620</v>
      </c>
      <c r="E102" s="48" t="s">
        <v>913</v>
      </c>
      <c r="F102" s="421">
        <v>6500</v>
      </c>
      <c r="G102" s="62">
        <v>200</v>
      </c>
      <c r="H102" s="422">
        <v>2018.9</v>
      </c>
      <c r="I102" s="101" t="s">
        <v>632</v>
      </c>
      <c r="J102" s="431"/>
      <c r="K102" s="421" t="s">
        <v>870</v>
      </c>
      <c r="L102" s="101" t="s">
        <v>898</v>
      </c>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c r="AY102" s="432"/>
      <c r="AZ102" s="432"/>
      <c r="BA102" s="432"/>
      <c r="BB102" s="432"/>
      <c r="BC102" s="432"/>
      <c r="BD102" s="432"/>
      <c r="BE102" s="432"/>
      <c r="BF102" s="432"/>
      <c r="BG102" s="432"/>
      <c r="BH102" s="432"/>
      <c r="BI102" s="432"/>
      <c r="BJ102" s="432"/>
      <c r="BK102" s="432"/>
      <c r="BL102" s="432"/>
      <c r="BM102" s="432"/>
      <c r="BN102" s="432"/>
      <c r="BO102" s="432"/>
      <c r="BP102" s="432"/>
      <c r="BQ102" s="432"/>
      <c r="BR102" s="432"/>
      <c r="BS102" s="432"/>
      <c r="BT102" s="432"/>
      <c r="BU102" s="432"/>
      <c r="BV102" s="432"/>
      <c r="BW102" s="432"/>
      <c r="BX102" s="432"/>
      <c r="BY102" s="432"/>
      <c r="BZ102" s="432"/>
      <c r="CA102" s="432"/>
      <c r="CB102" s="432"/>
      <c r="CC102" s="432"/>
      <c r="CD102" s="432"/>
      <c r="CE102" s="432"/>
      <c r="CF102" s="432"/>
      <c r="CG102" s="432"/>
      <c r="CH102" s="432"/>
      <c r="CI102" s="432"/>
      <c r="CJ102" s="432"/>
      <c r="CK102" s="432"/>
      <c r="CL102" s="432"/>
      <c r="CM102" s="432"/>
      <c r="CN102" s="432"/>
      <c r="CO102" s="432"/>
      <c r="CP102" s="432"/>
      <c r="CQ102" s="432"/>
      <c r="CR102" s="432"/>
      <c r="CS102" s="432"/>
      <c r="CT102" s="432"/>
      <c r="CU102" s="432"/>
      <c r="CV102" s="432"/>
      <c r="CW102" s="432"/>
      <c r="CX102" s="432"/>
      <c r="CY102" s="432"/>
      <c r="CZ102" s="432"/>
      <c r="DA102" s="432"/>
      <c r="DB102" s="432"/>
      <c r="DC102" s="432"/>
      <c r="DD102" s="432"/>
      <c r="DE102" s="432"/>
      <c r="DF102" s="432"/>
      <c r="DG102" s="432"/>
      <c r="DH102" s="432"/>
      <c r="DI102" s="432"/>
      <c r="DJ102" s="432"/>
      <c r="DK102" s="432"/>
      <c r="DL102" s="432"/>
      <c r="DM102" s="432"/>
      <c r="DN102" s="432"/>
      <c r="DO102" s="432"/>
      <c r="DP102" s="432"/>
      <c r="DQ102" s="432"/>
      <c r="DR102" s="432"/>
      <c r="DS102" s="432"/>
      <c r="DT102" s="432"/>
      <c r="DU102" s="432"/>
      <c r="DV102" s="432"/>
      <c r="DW102" s="432"/>
      <c r="DX102" s="432"/>
      <c r="DY102" s="432"/>
      <c r="DZ102" s="432"/>
      <c r="EA102" s="432"/>
      <c r="EB102" s="432"/>
      <c r="EC102" s="432"/>
      <c r="ED102" s="432"/>
      <c r="EE102" s="432"/>
      <c r="EF102" s="432"/>
      <c r="EG102" s="432"/>
      <c r="EH102" s="432"/>
      <c r="EI102" s="432"/>
      <c r="EJ102" s="432"/>
      <c r="EK102" s="432"/>
      <c r="EL102" s="432"/>
      <c r="EM102" s="432"/>
      <c r="EN102" s="432"/>
      <c r="EO102" s="432"/>
      <c r="EP102" s="432"/>
      <c r="EQ102" s="432"/>
      <c r="ER102" s="432"/>
      <c r="ES102" s="432"/>
      <c r="ET102" s="432"/>
      <c r="EU102" s="432"/>
      <c r="EV102" s="432"/>
      <c r="EW102" s="432"/>
      <c r="EX102" s="432"/>
      <c r="EY102" s="432"/>
      <c r="EZ102" s="432"/>
      <c r="FA102" s="432"/>
      <c r="FB102" s="432"/>
      <c r="FC102" s="432"/>
      <c r="FD102" s="432"/>
      <c r="FE102" s="432"/>
      <c r="FF102" s="432"/>
      <c r="FG102" s="432"/>
      <c r="FH102" s="432"/>
      <c r="FI102" s="432"/>
      <c r="FJ102" s="432"/>
      <c r="FK102" s="432"/>
      <c r="FL102" s="432"/>
      <c r="FM102" s="432"/>
      <c r="FN102" s="432"/>
      <c r="FO102" s="432"/>
      <c r="FP102" s="432"/>
      <c r="FQ102" s="432"/>
      <c r="FR102" s="432"/>
      <c r="FS102" s="432"/>
      <c r="FT102" s="432"/>
      <c r="FU102" s="432"/>
      <c r="FV102" s="432"/>
      <c r="FW102" s="432"/>
      <c r="FX102" s="432"/>
      <c r="FY102" s="432"/>
      <c r="FZ102" s="432"/>
      <c r="GA102" s="432"/>
      <c r="GB102" s="432"/>
      <c r="GC102" s="432"/>
      <c r="GD102" s="432"/>
      <c r="GE102" s="432"/>
      <c r="GF102" s="432"/>
      <c r="GG102" s="432"/>
      <c r="GH102" s="432"/>
      <c r="GI102" s="432"/>
      <c r="GJ102" s="432"/>
      <c r="GK102" s="432"/>
      <c r="GL102" s="432"/>
      <c r="GM102" s="7"/>
      <c r="GN102" s="11"/>
      <c r="GO102" s="11"/>
      <c r="GP102" s="11"/>
      <c r="GQ102" s="11"/>
      <c r="GR102" s="11"/>
    </row>
    <row r="103" spans="1:196" ht="27.75" customHeight="1">
      <c r="A103" s="40">
        <v>74</v>
      </c>
      <c r="B103" s="41" t="s">
        <v>914</v>
      </c>
      <c r="C103" s="41" t="s">
        <v>915</v>
      </c>
      <c r="D103" s="40" t="s">
        <v>620</v>
      </c>
      <c r="E103" s="40" t="s">
        <v>916</v>
      </c>
      <c r="F103" s="40">
        <v>7600</v>
      </c>
      <c r="G103" s="40">
        <v>7600</v>
      </c>
      <c r="H103" s="40">
        <v>2018</v>
      </c>
      <c r="I103" s="40">
        <v>2019</v>
      </c>
      <c r="J103" s="102"/>
      <c r="K103" s="40" t="s">
        <v>917</v>
      </c>
      <c r="L103" s="101" t="s">
        <v>898</v>
      </c>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8"/>
      <c r="CN103" s="108"/>
      <c r="CO103" s="108"/>
      <c r="CP103" s="108"/>
      <c r="CQ103" s="108"/>
      <c r="CR103" s="108"/>
      <c r="CS103" s="108"/>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c r="DP103" s="108"/>
      <c r="DQ103" s="108"/>
      <c r="DR103" s="108"/>
      <c r="DS103" s="108"/>
      <c r="DT103" s="108"/>
      <c r="DU103" s="108"/>
      <c r="DV103" s="108"/>
      <c r="DW103" s="108"/>
      <c r="DX103" s="108"/>
      <c r="DY103" s="108"/>
      <c r="DZ103" s="108"/>
      <c r="EA103" s="108"/>
      <c r="EB103" s="108"/>
      <c r="EC103" s="108"/>
      <c r="ED103" s="108"/>
      <c r="EE103" s="108"/>
      <c r="EF103" s="108"/>
      <c r="EG103" s="108"/>
      <c r="EH103" s="108"/>
      <c r="EI103" s="108"/>
      <c r="EJ103" s="108"/>
      <c r="EK103" s="108"/>
      <c r="EL103" s="108"/>
      <c r="EM103" s="108"/>
      <c r="EN103" s="108"/>
      <c r="EO103" s="108"/>
      <c r="EP103" s="108"/>
      <c r="EQ103" s="108"/>
      <c r="ER103" s="108"/>
      <c r="ES103" s="108"/>
      <c r="ET103" s="108"/>
      <c r="EU103" s="108"/>
      <c r="EV103" s="108"/>
      <c r="EW103" s="108"/>
      <c r="EX103" s="108"/>
      <c r="EY103" s="108"/>
      <c r="EZ103" s="108"/>
      <c r="FA103" s="108"/>
      <c r="FB103" s="108"/>
      <c r="FC103" s="108"/>
      <c r="FD103" s="108"/>
      <c r="FE103" s="108"/>
      <c r="FF103" s="108"/>
      <c r="FG103" s="108"/>
      <c r="FH103" s="108"/>
      <c r="FI103" s="108"/>
      <c r="FJ103" s="108"/>
      <c r="FK103" s="108"/>
      <c r="FL103" s="108"/>
      <c r="FM103" s="108"/>
      <c r="FN103" s="108"/>
      <c r="FO103" s="108"/>
      <c r="FP103" s="108"/>
      <c r="FQ103" s="108"/>
      <c r="FR103" s="108"/>
      <c r="FS103" s="108"/>
      <c r="FT103" s="108"/>
      <c r="FU103" s="108"/>
      <c r="FV103" s="108"/>
      <c r="FW103" s="108"/>
      <c r="FX103" s="108"/>
      <c r="FY103" s="108"/>
      <c r="FZ103" s="108"/>
      <c r="GA103" s="108"/>
      <c r="GB103" s="108"/>
      <c r="GC103" s="108"/>
      <c r="GD103" s="108"/>
      <c r="GE103" s="108"/>
      <c r="GF103" s="108"/>
      <c r="GG103" s="108"/>
      <c r="GH103" s="108"/>
      <c r="GI103" s="108"/>
      <c r="GJ103" s="108"/>
      <c r="GK103" s="108"/>
      <c r="GL103" s="108"/>
      <c r="GM103" s="108"/>
      <c r="GN103" s="108"/>
    </row>
    <row r="104" spans="1:196" ht="39" customHeight="1">
      <c r="A104" s="423">
        <v>75</v>
      </c>
      <c r="B104" s="47" t="s">
        <v>918</v>
      </c>
      <c r="C104" s="402" t="s">
        <v>919</v>
      </c>
      <c r="D104" s="48" t="s">
        <v>620</v>
      </c>
      <c r="E104" s="71" t="s">
        <v>626</v>
      </c>
      <c r="F104" s="49">
        <v>4725</v>
      </c>
      <c r="G104" s="49">
        <v>4725</v>
      </c>
      <c r="H104" s="71">
        <v>2018</v>
      </c>
      <c r="I104" s="40">
        <v>2019</v>
      </c>
      <c r="J104" s="148"/>
      <c r="K104" s="91" t="s">
        <v>920</v>
      </c>
      <c r="L104" s="101" t="s">
        <v>898</v>
      </c>
      <c r="GN104" s="25"/>
    </row>
    <row r="105" spans="1:12" ht="24.75" customHeight="1">
      <c r="A105" s="41" t="s">
        <v>921</v>
      </c>
      <c r="B105" s="41"/>
      <c r="C105" s="330">
        <v>2</v>
      </c>
      <c r="D105" s="331"/>
      <c r="E105" s="331"/>
      <c r="F105" s="331">
        <f>SUM(F106:F106)</f>
        <v>16500</v>
      </c>
      <c r="G105" s="331">
        <f>SUM(G106:G106)</f>
        <v>4500</v>
      </c>
      <c r="H105" s="331"/>
      <c r="I105" s="348"/>
      <c r="J105" s="347"/>
      <c r="K105" s="348"/>
      <c r="L105" s="348"/>
    </row>
    <row r="106" spans="1:196" s="11" customFormat="1" ht="31.5" customHeight="1">
      <c r="A106" s="40">
        <v>76</v>
      </c>
      <c r="B106" s="41" t="s">
        <v>922</v>
      </c>
      <c r="C106" s="402" t="s">
        <v>923</v>
      </c>
      <c r="D106" s="48" t="s">
        <v>602</v>
      </c>
      <c r="E106" s="48" t="s">
        <v>865</v>
      </c>
      <c r="F106" s="48">
        <v>16500</v>
      </c>
      <c r="G106" s="48">
        <v>4500</v>
      </c>
      <c r="H106" s="48">
        <v>2017.8</v>
      </c>
      <c r="I106" s="40">
        <v>2019</v>
      </c>
      <c r="J106" s="100"/>
      <c r="K106" s="101" t="s">
        <v>924</v>
      </c>
      <c r="L106" s="194" t="s">
        <v>623</v>
      </c>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row>
    <row r="107" spans="1:200" s="5" customFormat="1" ht="30.75" customHeight="1">
      <c r="A107" s="40">
        <v>77</v>
      </c>
      <c r="B107" s="50" t="s">
        <v>925</v>
      </c>
      <c r="C107" s="50" t="s">
        <v>926</v>
      </c>
      <c r="D107" s="48" t="s">
        <v>620</v>
      </c>
      <c r="E107" s="48" t="s">
        <v>626</v>
      </c>
      <c r="F107" s="48">
        <v>6000</v>
      </c>
      <c r="G107" s="48">
        <v>4500</v>
      </c>
      <c r="H107" s="48">
        <v>2018.6</v>
      </c>
      <c r="I107" s="101" t="s">
        <v>927</v>
      </c>
      <c r="J107" s="100" t="s">
        <v>928</v>
      </c>
      <c r="K107" s="101" t="s">
        <v>929</v>
      </c>
      <c r="L107" s="194" t="s">
        <v>623</v>
      </c>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152"/>
      <c r="GO107" s="152"/>
      <c r="GP107" s="152"/>
      <c r="GQ107" s="152"/>
      <c r="GR107" s="152"/>
    </row>
    <row r="108" spans="1:12" ht="24.75" customHeight="1">
      <c r="A108" s="41" t="s">
        <v>930</v>
      </c>
      <c r="B108" s="41"/>
      <c r="C108" s="330">
        <v>4</v>
      </c>
      <c r="D108" s="331"/>
      <c r="E108" s="331"/>
      <c r="F108" s="331">
        <f>SUM(F109:F112)</f>
        <v>38005</v>
      </c>
      <c r="G108" s="331">
        <f>SUM(G109:G112)</f>
        <v>15400</v>
      </c>
      <c r="H108" s="331"/>
      <c r="I108" s="348"/>
      <c r="J108" s="347"/>
      <c r="K108" s="348"/>
      <c r="L108" s="348"/>
    </row>
    <row r="109" spans="1:200" ht="52.5" customHeight="1">
      <c r="A109" s="48">
        <v>78</v>
      </c>
      <c r="B109" s="50" t="s">
        <v>931</v>
      </c>
      <c r="C109" s="50" t="s">
        <v>932</v>
      </c>
      <c r="D109" s="48" t="s">
        <v>620</v>
      </c>
      <c r="E109" s="48" t="s">
        <v>893</v>
      </c>
      <c r="F109" s="62">
        <v>20000</v>
      </c>
      <c r="G109" s="62">
        <v>4000</v>
      </c>
      <c r="H109" s="48">
        <v>2018.2</v>
      </c>
      <c r="I109" s="101" t="s">
        <v>627</v>
      </c>
      <c r="J109" s="100"/>
      <c r="K109" s="48" t="s">
        <v>933</v>
      </c>
      <c r="L109" s="195" t="s">
        <v>623</v>
      </c>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152"/>
      <c r="GP109" s="152"/>
      <c r="GQ109" s="152"/>
      <c r="GR109" s="152"/>
    </row>
    <row r="110" spans="1:12" s="11" customFormat="1" ht="28.5" customHeight="1">
      <c r="A110" s="101" t="s">
        <v>386</v>
      </c>
      <c r="B110" s="50" t="s">
        <v>934</v>
      </c>
      <c r="C110" s="50" t="s">
        <v>935</v>
      </c>
      <c r="D110" s="52" t="s">
        <v>620</v>
      </c>
      <c r="E110" s="91" t="s">
        <v>893</v>
      </c>
      <c r="F110" s="120">
        <v>5292</v>
      </c>
      <c r="G110" s="91">
        <v>1000</v>
      </c>
      <c r="H110" s="52">
        <v>2018</v>
      </c>
      <c r="I110" s="40">
        <v>2019</v>
      </c>
      <c r="J110" s="138"/>
      <c r="K110" s="97" t="s">
        <v>936</v>
      </c>
      <c r="L110" s="194" t="s">
        <v>623</v>
      </c>
    </row>
    <row r="111" spans="1:195" s="11" customFormat="1" ht="28.5" customHeight="1">
      <c r="A111" s="40">
        <v>80</v>
      </c>
      <c r="B111" s="55" t="s">
        <v>937</v>
      </c>
      <c r="C111" s="55" t="s">
        <v>938</v>
      </c>
      <c r="D111" s="101" t="s">
        <v>620</v>
      </c>
      <c r="E111" s="101" t="s">
        <v>939</v>
      </c>
      <c r="F111" s="48">
        <v>5313</v>
      </c>
      <c r="G111" s="48">
        <v>3000</v>
      </c>
      <c r="H111" s="101" t="s">
        <v>940</v>
      </c>
      <c r="I111" s="40">
        <v>2019</v>
      </c>
      <c r="J111" s="100"/>
      <c r="K111" s="48" t="s">
        <v>941</v>
      </c>
      <c r="L111" s="194" t="s">
        <v>623</v>
      </c>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row>
    <row r="112" spans="1:12" s="16" customFormat="1" ht="27" customHeight="1">
      <c r="A112" s="120">
        <v>81</v>
      </c>
      <c r="B112" s="119" t="s">
        <v>942</v>
      </c>
      <c r="C112" s="119" t="s">
        <v>943</v>
      </c>
      <c r="D112" s="91" t="s">
        <v>620</v>
      </c>
      <c r="E112" s="91" t="s">
        <v>695</v>
      </c>
      <c r="F112" s="215">
        <v>7400</v>
      </c>
      <c r="G112" s="215">
        <v>7400</v>
      </c>
      <c r="H112" s="61">
        <v>2018.1</v>
      </c>
      <c r="I112" s="40">
        <v>2019</v>
      </c>
      <c r="J112" s="433"/>
      <c r="K112" s="91" t="s">
        <v>944</v>
      </c>
      <c r="L112" s="91" t="s">
        <v>674</v>
      </c>
    </row>
    <row r="113" spans="1:196" ht="25.5" customHeight="1">
      <c r="A113" s="39" t="s">
        <v>945</v>
      </c>
      <c r="B113" s="39"/>
      <c r="C113" s="252">
        <v>5</v>
      </c>
      <c r="D113" s="253"/>
      <c r="E113" s="254"/>
      <c r="F113" s="272">
        <f>SUM(F114:F118)</f>
        <v>44080</v>
      </c>
      <c r="G113" s="272">
        <f>SUM(G114:G118)</f>
        <v>13700</v>
      </c>
      <c r="H113" s="263"/>
      <c r="I113" s="272"/>
      <c r="J113" s="429"/>
      <c r="K113" s="255"/>
      <c r="L113" s="25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row>
    <row r="114" spans="1:256" s="169" customFormat="1" ht="33" customHeight="1">
      <c r="A114" s="101" t="s">
        <v>392</v>
      </c>
      <c r="B114" s="53" t="s">
        <v>946</v>
      </c>
      <c r="C114" s="47" t="s">
        <v>947</v>
      </c>
      <c r="D114" s="52" t="s">
        <v>620</v>
      </c>
      <c r="E114" s="91" t="s">
        <v>720</v>
      </c>
      <c r="F114" s="91">
        <v>3000</v>
      </c>
      <c r="G114" s="91">
        <v>3000</v>
      </c>
      <c r="H114" s="91">
        <v>2018.1</v>
      </c>
      <c r="I114" s="91">
        <v>2019</v>
      </c>
      <c r="J114" s="138"/>
      <c r="K114" s="91" t="s">
        <v>948</v>
      </c>
      <c r="L114" s="195" t="s">
        <v>623</v>
      </c>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7"/>
      <c r="AK114" s="297"/>
      <c r="AL114" s="297"/>
      <c r="AM114" s="297"/>
      <c r="AN114" s="297"/>
      <c r="AO114" s="297"/>
      <c r="AP114" s="297"/>
      <c r="AQ114" s="297"/>
      <c r="AR114" s="297"/>
      <c r="AS114" s="297"/>
      <c r="AT114" s="297"/>
      <c r="AU114" s="297"/>
      <c r="AV114" s="297"/>
      <c r="AW114" s="297"/>
      <c r="AX114" s="297"/>
      <c r="AY114" s="297"/>
      <c r="AZ114" s="297"/>
      <c r="BA114" s="297"/>
      <c r="BB114" s="297"/>
      <c r="BC114" s="297"/>
      <c r="BD114" s="297"/>
      <c r="BE114" s="297"/>
      <c r="BF114" s="297"/>
      <c r="BG114" s="297"/>
      <c r="BH114" s="297"/>
      <c r="BI114" s="297"/>
      <c r="BJ114" s="297"/>
      <c r="BK114" s="297"/>
      <c r="BL114" s="297"/>
      <c r="BM114" s="297"/>
      <c r="BN114" s="297"/>
      <c r="BO114" s="297"/>
      <c r="BP114" s="297"/>
      <c r="BQ114" s="297"/>
      <c r="BR114" s="297"/>
      <c r="BS114" s="297"/>
      <c r="BT114" s="297"/>
      <c r="BU114" s="297"/>
      <c r="BV114" s="297"/>
      <c r="BW114" s="297"/>
      <c r="BX114" s="297"/>
      <c r="BY114" s="297"/>
      <c r="BZ114" s="297"/>
      <c r="CA114" s="297"/>
      <c r="CB114" s="297"/>
      <c r="CC114" s="297"/>
      <c r="CD114" s="297"/>
      <c r="CE114" s="297"/>
      <c r="CF114" s="297"/>
      <c r="CG114" s="297"/>
      <c r="CH114" s="297"/>
      <c r="CI114" s="297"/>
      <c r="CJ114" s="297"/>
      <c r="CK114" s="297"/>
      <c r="CL114" s="297"/>
      <c r="CM114" s="297"/>
      <c r="CN114" s="297"/>
      <c r="CO114" s="297"/>
      <c r="CP114" s="297"/>
      <c r="CQ114" s="297"/>
      <c r="CR114" s="297"/>
      <c r="CS114" s="297"/>
      <c r="CT114" s="297"/>
      <c r="CU114" s="297"/>
      <c r="CV114" s="297"/>
      <c r="CW114" s="297"/>
      <c r="CX114" s="297"/>
      <c r="CY114" s="297"/>
      <c r="CZ114" s="297"/>
      <c r="DA114" s="297"/>
      <c r="DB114" s="297"/>
      <c r="DC114" s="297"/>
      <c r="DD114" s="297"/>
      <c r="DE114" s="297"/>
      <c r="DF114" s="297"/>
      <c r="DG114" s="297"/>
      <c r="DH114" s="297"/>
      <c r="DI114" s="297"/>
      <c r="DJ114" s="297"/>
      <c r="DK114" s="297"/>
      <c r="DL114" s="297"/>
      <c r="DM114" s="297"/>
      <c r="DN114" s="297"/>
      <c r="DO114" s="297"/>
      <c r="DP114" s="297"/>
      <c r="DQ114" s="297"/>
      <c r="DR114" s="297"/>
      <c r="DS114" s="297"/>
      <c r="DT114" s="297"/>
      <c r="DU114" s="297"/>
      <c r="DV114" s="297"/>
      <c r="DW114" s="297"/>
      <c r="DX114" s="297"/>
      <c r="DY114" s="297"/>
      <c r="DZ114" s="297"/>
      <c r="EA114" s="297"/>
      <c r="EB114" s="297"/>
      <c r="EC114" s="297"/>
      <c r="ED114" s="297"/>
      <c r="EE114" s="297"/>
      <c r="EF114" s="297"/>
      <c r="EG114" s="297"/>
      <c r="EH114" s="297"/>
      <c r="EI114" s="297"/>
      <c r="EJ114" s="297"/>
      <c r="EK114" s="297"/>
      <c r="EL114" s="297"/>
      <c r="EM114" s="297"/>
      <c r="EN114" s="297"/>
      <c r="EO114" s="297"/>
      <c r="EP114" s="297"/>
      <c r="EQ114" s="297"/>
      <c r="ER114" s="297"/>
      <c r="ES114" s="297"/>
      <c r="ET114" s="297"/>
      <c r="EU114" s="297"/>
      <c r="EV114" s="297"/>
      <c r="EW114" s="297"/>
      <c r="EX114" s="297"/>
      <c r="EY114" s="297"/>
      <c r="EZ114" s="297"/>
      <c r="FA114" s="297"/>
      <c r="FB114" s="297"/>
      <c r="FC114" s="297"/>
      <c r="FD114" s="297"/>
      <c r="FE114" s="297"/>
      <c r="FF114" s="297"/>
      <c r="FG114" s="297"/>
      <c r="FH114" s="297"/>
      <c r="FI114" s="297"/>
      <c r="FJ114" s="297"/>
      <c r="FK114" s="297"/>
      <c r="FL114" s="297"/>
      <c r="FM114" s="297"/>
      <c r="FN114" s="297"/>
      <c r="FO114" s="297"/>
      <c r="FP114" s="297"/>
      <c r="FQ114" s="297"/>
      <c r="FR114" s="297"/>
      <c r="FS114" s="297"/>
      <c r="FT114" s="297"/>
      <c r="FU114" s="297"/>
      <c r="FV114" s="297"/>
      <c r="FW114" s="297"/>
      <c r="FX114" s="297"/>
      <c r="FY114" s="297"/>
      <c r="FZ114" s="297"/>
      <c r="GA114" s="297"/>
      <c r="GB114" s="297"/>
      <c r="GC114" s="297"/>
      <c r="GD114" s="297"/>
      <c r="GE114" s="297"/>
      <c r="GF114" s="297"/>
      <c r="GG114" s="297"/>
      <c r="GH114" s="297"/>
      <c r="GI114" s="297"/>
      <c r="GJ114" s="297"/>
      <c r="GK114" s="297"/>
      <c r="GL114" s="297"/>
      <c r="GM114" s="297"/>
      <c r="GN114" s="25"/>
      <c r="GO114" s="25"/>
      <c r="GP114" s="25"/>
      <c r="GQ114" s="25"/>
      <c r="GR114" s="25"/>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c r="IV114" s="11"/>
    </row>
    <row r="115" spans="1:12" s="11" customFormat="1" ht="33.75" customHeight="1">
      <c r="A115" s="101" t="s">
        <v>394</v>
      </c>
      <c r="B115" s="50" t="s">
        <v>949</v>
      </c>
      <c r="C115" s="50" t="s">
        <v>950</v>
      </c>
      <c r="D115" s="52" t="s">
        <v>620</v>
      </c>
      <c r="E115" s="48" t="s">
        <v>951</v>
      </c>
      <c r="F115" s="120">
        <v>9500</v>
      </c>
      <c r="G115" s="120">
        <v>4500</v>
      </c>
      <c r="H115" s="91">
        <v>2018.1</v>
      </c>
      <c r="I115" s="120">
        <v>2019</v>
      </c>
      <c r="J115" s="105"/>
      <c r="K115" s="421" t="s">
        <v>952</v>
      </c>
      <c r="L115" s="195" t="s">
        <v>623</v>
      </c>
    </row>
    <row r="116" spans="1:12" s="11" customFormat="1" ht="24" customHeight="1">
      <c r="A116" s="101" t="s">
        <v>396</v>
      </c>
      <c r="B116" s="50" t="s">
        <v>953</v>
      </c>
      <c r="C116" s="45" t="s">
        <v>954</v>
      </c>
      <c r="D116" s="52" t="s">
        <v>620</v>
      </c>
      <c r="E116" s="63" t="s">
        <v>955</v>
      </c>
      <c r="F116" s="120">
        <v>6800</v>
      </c>
      <c r="G116" s="267">
        <v>2000</v>
      </c>
      <c r="H116" s="91">
        <v>2018.1</v>
      </c>
      <c r="I116" s="120">
        <v>2019</v>
      </c>
      <c r="J116" s="434"/>
      <c r="K116" s="144" t="s">
        <v>956</v>
      </c>
      <c r="L116" s="195" t="s">
        <v>623</v>
      </c>
    </row>
    <row r="117" spans="1:196" s="19" customFormat="1" ht="39.75" customHeight="1">
      <c r="A117" s="40">
        <v>85</v>
      </c>
      <c r="B117" s="274" t="s">
        <v>957</v>
      </c>
      <c r="C117" s="274" t="s">
        <v>958</v>
      </c>
      <c r="D117" s="48" t="s">
        <v>602</v>
      </c>
      <c r="E117" s="48" t="s">
        <v>959</v>
      </c>
      <c r="F117" s="120">
        <v>3000</v>
      </c>
      <c r="G117" s="267">
        <v>200</v>
      </c>
      <c r="H117" s="48">
        <v>2017.3</v>
      </c>
      <c r="I117" s="120">
        <v>2019</v>
      </c>
      <c r="J117" s="100"/>
      <c r="K117" s="101" t="s">
        <v>960</v>
      </c>
      <c r="L117" s="195" t="s">
        <v>623</v>
      </c>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row>
    <row r="118" spans="1:198" s="11" customFormat="1" ht="40.5" customHeight="1">
      <c r="A118" s="40">
        <v>102</v>
      </c>
      <c r="B118" s="130" t="s">
        <v>961</v>
      </c>
      <c r="C118" s="202" t="s">
        <v>962</v>
      </c>
      <c r="D118" s="48" t="s">
        <v>963</v>
      </c>
      <c r="E118" s="48" t="s">
        <v>964</v>
      </c>
      <c r="F118" s="48">
        <v>21780</v>
      </c>
      <c r="G118" s="48">
        <v>4000</v>
      </c>
      <c r="H118" s="48">
        <v>2018.1</v>
      </c>
      <c r="I118" s="48">
        <v>2020.12</v>
      </c>
      <c r="J118" s="100"/>
      <c r="K118" s="435" t="s">
        <v>965</v>
      </c>
      <c r="L118" s="91" t="s">
        <v>966</v>
      </c>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row>
    <row r="119" spans="1:12" ht="24.75" customHeight="1">
      <c r="A119" s="41" t="s">
        <v>967</v>
      </c>
      <c r="B119" s="41"/>
      <c r="C119" s="330">
        <v>1</v>
      </c>
      <c r="D119" s="331"/>
      <c r="E119" s="331"/>
      <c r="F119" s="331">
        <f>SUM(F120)</f>
        <v>153326</v>
      </c>
      <c r="G119" s="331">
        <f>SUM(G120)</f>
        <v>5000</v>
      </c>
      <c r="H119" s="331"/>
      <c r="I119" s="348"/>
      <c r="J119" s="347"/>
      <c r="K119" s="348"/>
      <c r="L119" s="348"/>
    </row>
    <row r="120" spans="1:195" s="11" customFormat="1" ht="30" customHeight="1">
      <c r="A120" s="48">
        <v>87</v>
      </c>
      <c r="B120" s="53" t="s">
        <v>968</v>
      </c>
      <c r="C120" s="47" t="s">
        <v>969</v>
      </c>
      <c r="D120" s="48" t="s">
        <v>602</v>
      </c>
      <c r="E120" s="48" t="s">
        <v>626</v>
      </c>
      <c r="F120" s="49">
        <v>153326</v>
      </c>
      <c r="G120" s="49">
        <v>5000</v>
      </c>
      <c r="H120" s="48">
        <v>2017.5</v>
      </c>
      <c r="I120" s="120">
        <v>2019</v>
      </c>
      <c r="J120" s="100" t="s">
        <v>928</v>
      </c>
      <c r="K120" s="91" t="s">
        <v>970</v>
      </c>
      <c r="L120" s="194" t="s">
        <v>971</v>
      </c>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row>
    <row r="121" spans="1:196" ht="18.75" customHeight="1">
      <c r="A121" s="39" t="s">
        <v>972</v>
      </c>
      <c r="B121" s="39"/>
      <c r="C121" s="252">
        <v>5</v>
      </c>
      <c r="D121" s="253"/>
      <c r="E121" s="254"/>
      <c r="F121" s="272">
        <f>SUM(F122:F126)</f>
        <v>40960</v>
      </c>
      <c r="G121" s="272">
        <f>SUM(G122:G126)</f>
        <v>13890</v>
      </c>
      <c r="H121" s="263"/>
      <c r="I121" s="272"/>
      <c r="J121" s="429"/>
      <c r="K121" s="255"/>
      <c r="L121" s="25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row>
    <row r="122" spans="1:12" s="11" customFormat="1" ht="27" customHeight="1">
      <c r="A122" s="101" t="s">
        <v>404</v>
      </c>
      <c r="B122" s="424" t="s">
        <v>973</v>
      </c>
      <c r="C122" s="425" t="s">
        <v>974</v>
      </c>
      <c r="D122" s="52" t="s">
        <v>620</v>
      </c>
      <c r="E122" s="63" t="s">
        <v>975</v>
      </c>
      <c r="F122" s="426">
        <v>14000</v>
      </c>
      <c r="G122" s="267">
        <v>2000</v>
      </c>
      <c r="H122" s="126">
        <v>2018.4</v>
      </c>
      <c r="I122" s="120">
        <v>2019</v>
      </c>
      <c r="J122" s="434"/>
      <c r="K122" s="144" t="s">
        <v>976</v>
      </c>
      <c r="L122" s="194" t="s">
        <v>623</v>
      </c>
    </row>
    <row r="123" spans="1:12" s="11" customFormat="1" ht="51" customHeight="1">
      <c r="A123" s="101" t="s">
        <v>406</v>
      </c>
      <c r="B123" s="50" t="s">
        <v>977</v>
      </c>
      <c r="C123" s="50" t="s">
        <v>978</v>
      </c>
      <c r="D123" s="48" t="s">
        <v>620</v>
      </c>
      <c r="E123" s="48" t="s">
        <v>979</v>
      </c>
      <c r="F123" s="268">
        <v>4000</v>
      </c>
      <c r="G123" s="120">
        <v>4000</v>
      </c>
      <c r="H123" s="126">
        <v>2018.5</v>
      </c>
      <c r="I123" s="120">
        <v>2019</v>
      </c>
      <c r="J123" s="105"/>
      <c r="K123" s="48" t="s">
        <v>979</v>
      </c>
      <c r="L123" s="194" t="s">
        <v>623</v>
      </c>
    </row>
    <row r="124" spans="1:12" s="11" customFormat="1" ht="54.75" customHeight="1">
      <c r="A124" s="101" t="s">
        <v>980</v>
      </c>
      <c r="B124" s="50" t="s">
        <v>981</v>
      </c>
      <c r="C124" s="50" t="s">
        <v>982</v>
      </c>
      <c r="D124" s="52" t="s">
        <v>620</v>
      </c>
      <c r="E124" s="48" t="s">
        <v>979</v>
      </c>
      <c r="F124" s="120">
        <v>2890</v>
      </c>
      <c r="G124" s="120">
        <v>2890</v>
      </c>
      <c r="H124" s="126">
        <v>2018.9</v>
      </c>
      <c r="I124" s="120">
        <v>2019</v>
      </c>
      <c r="J124" s="105"/>
      <c r="K124" s="48" t="s">
        <v>979</v>
      </c>
      <c r="L124" s="194" t="s">
        <v>623</v>
      </c>
    </row>
    <row r="125" spans="1:12" s="7" customFormat="1" ht="30.75" customHeight="1">
      <c r="A125" s="48">
        <v>91</v>
      </c>
      <c r="B125" s="50" t="s">
        <v>983</v>
      </c>
      <c r="C125" s="50" t="s">
        <v>984</v>
      </c>
      <c r="D125" s="62" t="s">
        <v>620</v>
      </c>
      <c r="E125" s="48" t="s">
        <v>985</v>
      </c>
      <c r="F125" s="62">
        <v>4000</v>
      </c>
      <c r="G125" s="62">
        <v>2000</v>
      </c>
      <c r="H125" s="427">
        <v>2018.6</v>
      </c>
      <c r="I125" s="120">
        <v>2019</v>
      </c>
      <c r="J125" s="376"/>
      <c r="K125" s="325" t="s">
        <v>755</v>
      </c>
      <c r="L125" s="194" t="s">
        <v>623</v>
      </c>
    </row>
    <row r="126" spans="1:196" s="11" customFormat="1" ht="63" customHeight="1">
      <c r="A126" s="40">
        <v>92</v>
      </c>
      <c r="B126" s="50" t="s">
        <v>986</v>
      </c>
      <c r="C126" s="50" t="s">
        <v>987</v>
      </c>
      <c r="D126" s="48" t="s">
        <v>602</v>
      </c>
      <c r="E126" s="48" t="s">
        <v>832</v>
      </c>
      <c r="F126" s="48">
        <v>16070</v>
      </c>
      <c r="G126" s="48">
        <v>3000</v>
      </c>
      <c r="H126" s="48">
        <v>2017.9</v>
      </c>
      <c r="I126" s="48">
        <v>2019.12</v>
      </c>
      <c r="J126" s="100" t="s">
        <v>988</v>
      </c>
      <c r="K126" s="101" t="s">
        <v>989</v>
      </c>
      <c r="L126" s="194" t="s">
        <v>623</v>
      </c>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row>
    <row r="127" spans="1:200" s="297" customFormat="1" ht="24.75" customHeight="1">
      <c r="A127" s="39" t="s">
        <v>990</v>
      </c>
      <c r="B127" s="39"/>
      <c r="C127" s="50">
        <v>3</v>
      </c>
      <c r="D127" s="48"/>
      <c r="E127" s="48"/>
      <c r="F127" s="62">
        <f>SUM(F128:F130)</f>
        <v>30291</v>
      </c>
      <c r="G127" s="62">
        <f>SUM(G128:G130)</f>
        <v>10250</v>
      </c>
      <c r="H127" s="48"/>
      <c r="I127" s="101"/>
      <c r="J127" s="100"/>
      <c r="K127" s="101"/>
      <c r="L127" s="48"/>
      <c r="GN127" s="25"/>
      <c r="GO127" s="25"/>
      <c r="GP127" s="25"/>
      <c r="GQ127" s="25"/>
      <c r="GR127" s="25"/>
    </row>
    <row r="128" spans="1:12" s="16" customFormat="1" ht="28.5" customHeight="1">
      <c r="A128" s="40">
        <v>93</v>
      </c>
      <c r="B128" s="50" t="s">
        <v>991</v>
      </c>
      <c r="C128" s="50" t="s">
        <v>992</v>
      </c>
      <c r="D128" s="123" t="s">
        <v>620</v>
      </c>
      <c r="E128" s="48" t="s">
        <v>645</v>
      </c>
      <c r="F128" s="62">
        <v>500</v>
      </c>
      <c r="G128" s="62">
        <v>450</v>
      </c>
      <c r="H128" s="61">
        <v>2018.12</v>
      </c>
      <c r="I128" s="54" t="s">
        <v>927</v>
      </c>
      <c r="J128" s="138"/>
      <c r="K128" s="91" t="s">
        <v>678</v>
      </c>
      <c r="L128" s="48" t="s">
        <v>679</v>
      </c>
    </row>
    <row r="129" spans="1:195" s="11" customFormat="1" ht="24.75" customHeight="1">
      <c r="A129" s="48">
        <v>94</v>
      </c>
      <c r="B129" s="50" t="s">
        <v>993</v>
      </c>
      <c r="C129" s="50" t="s">
        <v>994</v>
      </c>
      <c r="D129" s="62" t="s">
        <v>620</v>
      </c>
      <c r="E129" s="48" t="s">
        <v>626</v>
      </c>
      <c r="F129" s="48">
        <v>24991</v>
      </c>
      <c r="G129" s="48">
        <v>5000</v>
      </c>
      <c r="H129" s="48">
        <v>2018.9</v>
      </c>
      <c r="I129" s="120">
        <v>2019</v>
      </c>
      <c r="J129" s="100"/>
      <c r="K129" s="101" t="s">
        <v>995</v>
      </c>
      <c r="L129" s="194" t="s">
        <v>623</v>
      </c>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row>
    <row r="130" spans="1:195" s="11" customFormat="1" ht="36" customHeight="1">
      <c r="A130" s="71">
        <v>95</v>
      </c>
      <c r="B130" s="53" t="s">
        <v>996</v>
      </c>
      <c r="C130" s="47" t="s">
        <v>997</v>
      </c>
      <c r="D130" s="62" t="s">
        <v>620</v>
      </c>
      <c r="E130" s="48" t="s">
        <v>626</v>
      </c>
      <c r="F130" s="49">
        <v>4800</v>
      </c>
      <c r="G130" s="49">
        <v>4800</v>
      </c>
      <c r="H130" s="71">
        <v>2019.1</v>
      </c>
      <c r="I130" s="120">
        <v>2019</v>
      </c>
      <c r="J130" s="148"/>
      <c r="K130" s="91" t="s">
        <v>998</v>
      </c>
      <c r="L130" s="194" t="s">
        <v>623</v>
      </c>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row>
  </sheetData>
  <sheetProtection/>
  <mergeCells count="40">
    <mergeCell ref="A1:B1"/>
    <mergeCell ref="C1:D1"/>
    <mergeCell ref="A2:L2"/>
    <mergeCell ref="A3:B3"/>
    <mergeCell ref="C3:E3"/>
    <mergeCell ref="G3:J3"/>
    <mergeCell ref="B4:E4"/>
    <mergeCell ref="F4:I4"/>
    <mergeCell ref="A8:B8"/>
    <mergeCell ref="A14:B14"/>
    <mergeCell ref="A17:B17"/>
    <mergeCell ref="A18:B18"/>
    <mergeCell ref="A20:B20"/>
    <mergeCell ref="A26:B26"/>
    <mergeCell ref="A31:B31"/>
    <mergeCell ref="A32:B32"/>
    <mergeCell ref="A35:B35"/>
    <mergeCell ref="A42:B42"/>
    <mergeCell ref="A45:B45"/>
    <mergeCell ref="A48:B48"/>
    <mergeCell ref="A49:B49"/>
    <mergeCell ref="A55:B55"/>
    <mergeCell ref="A76:B76"/>
    <mergeCell ref="A77:B77"/>
    <mergeCell ref="A78:B78"/>
    <mergeCell ref="A81:B81"/>
    <mergeCell ref="A83:B83"/>
    <mergeCell ref="A92:B92"/>
    <mergeCell ref="A95:B95"/>
    <mergeCell ref="A96:B96"/>
    <mergeCell ref="A105:B105"/>
    <mergeCell ref="A108:B108"/>
    <mergeCell ref="A113:B113"/>
    <mergeCell ref="A119:B119"/>
    <mergeCell ref="A121:B121"/>
    <mergeCell ref="A127:B127"/>
    <mergeCell ref="A4:A5"/>
    <mergeCell ref="J4:J5"/>
    <mergeCell ref="K4:K5"/>
    <mergeCell ref="L4:L5"/>
  </mergeCells>
  <dataValidations count="8">
    <dataValidation type="list" allowBlank="1" showInputMessage="1" showErrorMessage="1" sqref="C112">
      <formula1>"产业投资,房地产业,基础设施,社会公共事业"</formula1>
    </dataValidation>
    <dataValidation type="list" allowBlank="1" showInputMessage="1" showErrorMessage="1" sqref="E12 E50 E52 E99 E68:E69 E81:E84 E96:E97 E112:E113 E115:E116 E121:E122">
      <formula1>"楚雄市,双柏县,牟定县,南华县,姚安县,大姚县,永仁县,元谋县,武定县,禄丰县"</formula1>
    </dataValidation>
    <dataValidation type="whole" operator="greaterThanOrEqual" allowBlank="1" showInputMessage="1" showErrorMessage="1" sqref="G12 J12 F15 F50:G50 F52:G52 F68 F74 G82 I82:J82 G84 I84:J84 G88 G97 I97:J97 G99 F104:G104 F112:G112 I117 F120:G120 I120 G122 I122:J122 F130:G130 G68:G69 G115:G116 I123:I125 I129:I130 I115:J116">
      <formula1>1</formula1>
    </dataValidation>
    <dataValidation type="list" allowBlank="1" showInputMessage="1" showErrorMessage="1" sqref="B112">
      <formula1>"楚雄市,双柏县,牟定县,南华县,姚安县,大姚县,永仁县,元谋县,武定县,禄丰县,州级部门"</formula1>
    </dataValidation>
    <dataValidation type="date" allowBlank="1" showInputMessage="1" showErrorMessage="1" sqref="I12 J28 J112 J128">
      <formula1>2019</formula1>
      <formula2>2025</formula2>
    </dataValidation>
    <dataValidation type="date" allowBlank="1" showInputMessage="1" showErrorMessage="1" sqref="H81 H83 H96 H99 H113 H121">
      <formula1>201201</formula1>
      <formula2>202512</formula2>
    </dataValidation>
    <dataValidation type="textLength" allowBlank="1" showInputMessage="1" showErrorMessage="1" sqref="C15 C39 C74 C81 C83 C96 B104:C104 C113 C121 C130 C115:C116">
      <formula1>1</formula1>
      <formula2>60</formula2>
    </dataValidation>
    <dataValidation type="date" allowBlank="1" showInputMessage="1" showErrorMessage="1" sqref="D81 D96 H97 D99 D113 D121 D83:D84">
      <formula1>2012</formula1>
      <formula2>2022</formula2>
    </dataValidation>
  </dataValidations>
  <printOptions horizontalCentered="1"/>
  <pageMargins left="0" right="0" top="0.79" bottom="0.75" header="0.12" footer="0.12"/>
  <pageSetup horizontalDpi="600" verticalDpi="600" orientation="landscape" paperSize="9" scale="73"/>
</worksheet>
</file>

<file path=xl/worksheets/sheet9.xml><?xml version="1.0" encoding="utf-8"?>
<worksheet xmlns="http://schemas.openxmlformats.org/spreadsheetml/2006/main" xmlns:r="http://schemas.openxmlformats.org/officeDocument/2006/relationships">
  <sheetPr>
    <tabColor indexed="47"/>
  </sheetPr>
  <dimension ref="A1:IV161"/>
  <sheetViews>
    <sheetView showZeros="0" zoomScaleSheetLayoutView="100" workbookViewId="0" topLeftCell="A1">
      <pane xSplit="1" ySplit="6" topLeftCell="B156" activePane="bottomRight" state="frozen"/>
      <selection pane="bottomRight" activeCell="A1" sqref="A1:IV65536"/>
    </sheetView>
  </sheetViews>
  <sheetFormatPr defaultColWidth="6.875" defaultRowHeight="14.25"/>
  <cols>
    <col min="1" max="1" width="5.125" style="310" customWidth="1"/>
    <col min="2" max="2" width="29.25390625" style="311" customWidth="1"/>
    <col min="3" max="3" width="48.375" style="311" customWidth="1"/>
    <col min="4" max="4" width="7.375" style="297" customWidth="1"/>
    <col min="5" max="5" width="12.375" style="297" customWidth="1"/>
    <col min="6" max="6" width="8.75390625" style="297" customWidth="1"/>
    <col min="7" max="7" width="8.625" style="297" customWidth="1"/>
    <col min="8" max="8" width="7.125" style="297" customWidth="1"/>
    <col min="9" max="9" width="6.625" style="297" customWidth="1"/>
    <col min="10" max="10" width="22.375" style="312" customWidth="1"/>
    <col min="11" max="11" width="15.00390625" style="313" customWidth="1"/>
    <col min="12" max="12" width="9.75390625" style="313" customWidth="1"/>
    <col min="13" max="198" width="6.875" style="297" customWidth="1"/>
    <col min="199" max="16384" width="6.875" style="25" customWidth="1"/>
  </cols>
  <sheetData>
    <row r="1" spans="1:12" ht="29.25" customHeight="1">
      <c r="A1" s="314" t="s">
        <v>999</v>
      </c>
      <c r="B1" s="180"/>
      <c r="C1" s="27"/>
      <c r="D1" s="26"/>
      <c r="E1" s="26"/>
      <c r="F1" s="26"/>
      <c r="G1" s="26"/>
      <c r="H1" s="26"/>
      <c r="I1" s="26"/>
      <c r="J1" s="76"/>
      <c r="K1" s="77"/>
      <c r="L1" s="77"/>
    </row>
    <row r="2" spans="1:12" ht="22.5" customHeight="1">
      <c r="A2" s="315" t="s">
        <v>1000</v>
      </c>
      <c r="B2" s="316"/>
      <c r="C2" s="316"/>
      <c r="D2" s="315"/>
      <c r="E2" s="315"/>
      <c r="F2" s="315"/>
      <c r="G2" s="315"/>
      <c r="H2" s="315"/>
      <c r="I2" s="315"/>
      <c r="J2" s="316"/>
      <c r="K2" s="315"/>
      <c r="L2" s="315"/>
    </row>
    <row r="3" spans="1:12" s="297" customFormat="1" ht="20.25" customHeight="1">
      <c r="A3" s="317"/>
      <c r="B3" s="318"/>
      <c r="C3" s="318"/>
      <c r="D3" s="319"/>
      <c r="E3" s="319"/>
      <c r="F3" s="319"/>
      <c r="G3" s="319"/>
      <c r="H3" s="319"/>
      <c r="I3" s="319"/>
      <c r="J3" s="318"/>
      <c r="K3" s="77"/>
      <c r="L3" s="77"/>
    </row>
    <row r="4" spans="1:202" s="298" customFormat="1" ht="22.5" customHeight="1">
      <c r="A4" s="320" t="s">
        <v>584</v>
      </c>
      <c r="B4" s="29" t="s">
        <v>585</v>
      </c>
      <c r="C4" s="321"/>
      <c r="D4" s="321"/>
      <c r="E4" s="321"/>
      <c r="F4" s="29" t="s">
        <v>586</v>
      </c>
      <c r="G4" s="29"/>
      <c r="H4" s="29"/>
      <c r="I4" s="29"/>
      <c r="J4" s="341" t="s">
        <v>587</v>
      </c>
      <c r="K4" s="57" t="s">
        <v>588</v>
      </c>
      <c r="L4" s="57" t="s">
        <v>589</v>
      </c>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7"/>
      <c r="EP4" s="297"/>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7"/>
      <c r="GA4" s="297"/>
      <c r="GB4" s="297"/>
      <c r="GC4" s="297"/>
      <c r="GD4" s="297"/>
      <c r="GE4" s="297"/>
      <c r="GF4" s="297"/>
      <c r="GG4" s="297"/>
      <c r="GH4" s="297"/>
      <c r="GI4" s="297"/>
      <c r="GJ4" s="297"/>
      <c r="GK4" s="297"/>
      <c r="GL4" s="297"/>
      <c r="GM4" s="297"/>
      <c r="GN4" s="297"/>
      <c r="GO4" s="297"/>
      <c r="GP4" s="297"/>
      <c r="GQ4" s="297"/>
      <c r="GR4" s="297"/>
      <c r="GS4" s="297"/>
      <c r="GT4" s="297"/>
    </row>
    <row r="5" spans="1:202" s="298" customFormat="1" ht="51" customHeight="1">
      <c r="A5" s="320"/>
      <c r="B5" s="31" t="s">
        <v>590</v>
      </c>
      <c r="C5" s="31" t="s">
        <v>591</v>
      </c>
      <c r="D5" s="31" t="s">
        <v>592</v>
      </c>
      <c r="E5" s="31" t="s">
        <v>593</v>
      </c>
      <c r="F5" s="31" t="s">
        <v>594</v>
      </c>
      <c r="G5" s="31" t="s">
        <v>595</v>
      </c>
      <c r="H5" s="31" t="s">
        <v>596</v>
      </c>
      <c r="I5" s="31" t="s">
        <v>597</v>
      </c>
      <c r="J5" s="341"/>
      <c r="K5" s="31"/>
      <c r="L5" s="5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row>
    <row r="6" spans="1:12" s="2" customFormat="1" ht="11.25" customHeight="1">
      <c r="A6" s="70">
        <v>1</v>
      </c>
      <c r="B6" s="33">
        <v>2</v>
      </c>
      <c r="C6" s="33">
        <v>3</v>
      </c>
      <c r="D6" s="32">
        <v>4</v>
      </c>
      <c r="E6" s="32">
        <v>5</v>
      </c>
      <c r="F6" s="32">
        <v>6</v>
      </c>
      <c r="G6" s="32">
        <v>7</v>
      </c>
      <c r="H6" s="32">
        <v>8</v>
      </c>
      <c r="I6" s="32">
        <v>9</v>
      </c>
      <c r="J6" s="79">
        <v>10</v>
      </c>
      <c r="K6" s="32">
        <v>11</v>
      </c>
      <c r="L6" s="32"/>
    </row>
    <row r="7" spans="1:202" s="162" customFormat="1" ht="26.25" customHeight="1">
      <c r="A7" s="322"/>
      <c r="B7" s="323" t="s">
        <v>598</v>
      </c>
      <c r="C7" s="190">
        <v>124</v>
      </c>
      <c r="D7" s="191"/>
      <c r="E7" s="191"/>
      <c r="F7" s="192">
        <f>SUM(F8,F21,F25,F100)</f>
        <v>14766106.49</v>
      </c>
      <c r="G7" s="192">
        <f>SUM(G8,G21,G25,G100)</f>
        <v>2585467</v>
      </c>
      <c r="H7" s="191"/>
      <c r="I7" s="191"/>
      <c r="J7" s="223"/>
      <c r="K7" s="191"/>
      <c r="L7" s="191"/>
      <c r="GQ7" s="171"/>
      <c r="GR7" s="171"/>
      <c r="GS7" s="171"/>
      <c r="GT7" s="171"/>
    </row>
    <row r="8" spans="1:202" s="165" customFormat="1" ht="24.75" customHeight="1">
      <c r="A8" s="111" t="s">
        <v>599</v>
      </c>
      <c r="B8" s="39"/>
      <c r="C8" s="36">
        <v>12</v>
      </c>
      <c r="D8" s="37"/>
      <c r="E8" s="37"/>
      <c r="F8" s="37">
        <f>SUM(F9:F20)</f>
        <v>8288217</v>
      </c>
      <c r="G8" s="37">
        <f>SUM(G9:G20)</f>
        <v>1420287</v>
      </c>
      <c r="H8" s="37"/>
      <c r="I8" s="37"/>
      <c r="J8" s="80"/>
      <c r="K8" s="37"/>
      <c r="L8" s="3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c r="CO8" s="227"/>
      <c r="CP8" s="227"/>
      <c r="CQ8" s="227"/>
      <c r="CR8" s="227"/>
      <c r="CS8" s="227"/>
      <c r="CT8" s="227"/>
      <c r="CU8" s="227"/>
      <c r="CV8" s="227"/>
      <c r="CW8" s="227"/>
      <c r="CX8" s="227"/>
      <c r="CY8" s="227"/>
      <c r="CZ8" s="227"/>
      <c r="DA8" s="227"/>
      <c r="DB8" s="227"/>
      <c r="DC8" s="227"/>
      <c r="DD8" s="227"/>
      <c r="DE8" s="227"/>
      <c r="DF8" s="227"/>
      <c r="DG8" s="227"/>
      <c r="DH8" s="227"/>
      <c r="DI8" s="227"/>
      <c r="DJ8" s="227"/>
      <c r="DK8" s="227"/>
      <c r="DL8" s="227"/>
      <c r="DM8" s="227"/>
      <c r="DN8" s="227"/>
      <c r="DO8" s="227"/>
      <c r="DP8" s="227"/>
      <c r="DQ8" s="227"/>
      <c r="DR8" s="227"/>
      <c r="DS8" s="227"/>
      <c r="DT8" s="227"/>
      <c r="DU8" s="227"/>
      <c r="DV8" s="227"/>
      <c r="DW8" s="227"/>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c r="FF8" s="227"/>
      <c r="FG8" s="227"/>
      <c r="FH8" s="227"/>
      <c r="FI8" s="227"/>
      <c r="FJ8" s="227"/>
      <c r="FK8" s="227"/>
      <c r="FL8" s="227"/>
      <c r="FM8" s="227"/>
      <c r="FN8" s="227"/>
      <c r="FO8" s="227"/>
      <c r="FP8" s="227"/>
      <c r="FQ8" s="227"/>
      <c r="FR8" s="227"/>
      <c r="FS8" s="227"/>
      <c r="FT8" s="227"/>
      <c r="FU8" s="227"/>
      <c r="FV8" s="227"/>
      <c r="FW8" s="227"/>
      <c r="FX8" s="227"/>
      <c r="FY8" s="227"/>
      <c r="FZ8" s="227"/>
      <c r="GA8" s="227"/>
      <c r="GB8" s="227"/>
      <c r="GC8" s="227"/>
      <c r="GD8" s="227"/>
      <c r="GE8" s="227"/>
      <c r="GF8" s="227"/>
      <c r="GG8" s="227"/>
      <c r="GH8" s="227"/>
      <c r="GI8" s="227"/>
      <c r="GJ8" s="227"/>
      <c r="GK8" s="227"/>
      <c r="GL8" s="227"/>
      <c r="GM8" s="227"/>
      <c r="GN8" s="227"/>
      <c r="GO8" s="227"/>
      <c r="GP8" s="227"/>
      <c r="GQ8" s="15"/>
      <c r="GR8" s="15"/>
      <c r="GS8" s="15"/>
      <c r="GT8" s="15"/>
    </row>
    <row r="9" spans="1:198" s="7" customFormat="1" ht="24.75" customHeight="1">
      <c r="A9" s="111">
        <v>1</v>
      </c>
      <c r="B9" s="193" t="s">
        <v>1001</v>
      </c>
      <c r="C9" s="193" t="s">
        <v>1002</v>
      </c>
      <c r="D9" s="194" t="s">
        <v>602</v>
      </c>
      <c r="E9" s="194" t="s">
        <v>508</v>
      </c>
      <c r="F9" s="194">
        <v>1307460</v>
      </c>
      <c r="G9" s="43">
        <v>400000</v>
      </c>
      <c r="H9" s="194">
        <v>2017.1</v>
      </c>
      <c r="I9" s="194">
        <v>2020.12</v>
      </c>
      <c r="J9" s="94"/>
      <c r="K9" s="194" t="s">
        <v>1003</v>
      </c>
      <c r="L9" s="194" t="s">
        <v>606</v>
      </c>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row>
    <row r="10" spans="1:197" s="7" customFormat="1" ht="28.5" customHeight="1">
      <c r="A10" s="111">
        <v>2</v>
      </c>
      <c r="B10" s="193" t="s">
        <v>1004</v>
      </c>
      <c r="C10" s="193" t="s">
        <v>1005</v>
      </c>
      <c r="D10" s="194" t="s">
        <v>1006</v>
      </c>
      <c r="E10" s="194" t="s">
        <v>1007</v>
      </c>
      <c r="F10" s="194">
        <v>1400000</v>
      </c>
      <c r="G10" s="43">
        <v>200000</v>
      </c>
      <c r="H10" s="194">
        <v>2017.2</v>
      </c>
      <c r="I10" s="194">
        <v>2020.12</v>
      </c>
      <c r="J10" s="94" t="s">
        <v>1008</v>
      </c>
      <c r="K10" s="194" t="s">
        <v>1009</v>
      </c>
      <c r="L10" s="194" t="s">
        <v>606</v>
      </c>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row>
    <row r="11" spans="1:198" s="7" customFormat="1" ht="30.75" customHeight="1">
      <c r="A11" s="111">
        <v>3</v>
      </c>
      <c r="B11" s="193" t="s">
        <v>1010</v>
      </c>
      <c r="C11" s="193" t="s">
        <v>1011</v>
      </c>
      <c r="D11" s="194" t="s">
        <v>1012</v>
      </c>
      <c r="E11" s="194" t="s">
        <v>626</v>
      </c>
      <c r="F11" s="194">
        <v>1145000</v>
      </c>
      <c r="G11" s="43">
        <v>160000</v>
      </c>
      <c r="H11" s="194">
        <v>2016.2</v>
      </c>
      <c r="I11" s="194">
        <v>2021.12</v>
      </c>
      <c r="J11" s="94" t="s">
        <v>1008</v>
      </c>
      <c r="K11" s="194" t="s">
        <v>1009</v>
      </c>
      <c r="L11" s="194" t="s">
        <v>606</v>
      </c>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row>
    <row r="12" spans="1:198" s="7" customFormat="1" ht="24" customHeight="1">
      <c r="A12" s="111">
        <v>4</v>
      </c>
      <c r="B12" s="193" t="s">
        <v>1013</v>
      </c>
      <c r="C12" s="193" t="s">
        <v>1014</v>
      </c>
      <c r="D12" s="194" t="s">
        <v>609</v>
      </c>
      <c r="E12" s="194" t="s">
        <v>1015</v>
      </c>
      <c r="F12" s="194">
        <v>2498000</v>
      </c>
      <c r="G12" s="43">
        <v>300000</v>
      </c>
      <c r="H12" s="194">
        <v>2016.2</v>
      </c>
      <c r="I12" s="194">
        <v>2020.12</v>
      </c>
      <c r="J12" s="94" t="s">
        <v>1008</v>
      </c>
      <c r="K12" s="194" t="s">
        <v>1009</v>
      </c>
      <c r="L12" s="194" t="s">
        <v>606</v>
      </c>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row>
    <row r="13" spans="1:198" s="7" customFormat="1" ht="27" customHeight="1">
      <c r="A13" s="111">
        <v>5</v>
      </c>
      <c r="B13" s="193" t="s">
        <v>1016</v>
      </c>
      <c r="C13" s="193" t="s">
        <v>1017</v>
      </c>
      <c r="D13" s="194" t="s">
        <v>1018</v>
      </c>
      <c r="E13" s="194" t="s">
        <v>951</v>
      </c>
      <c r="F13" s="194">
        <v>97600</v>
      </c>
      <c r="G13" s="43">
        <v>30000</v>
      </c>
      <c r="H13" s="194">
        <v>2016.2</v>
      </c>
      <c r="I13" s="194">
        <v>2020.12</v>
      </c>
      <c r="J13" s="94" t="s">
        <v>1019</v>
      </c>
      <c r="K13" s="194" t="s">
        <v>1020</v>
      </c>
      <c r="L13" s="194" t="s">
        <v>606</v>
      </c>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row>
    <row r="14" spans="1:198" s="7" customFormat="1" ht="27" customHeight="1">
      <c r="A14" s="111">
        <v>6</v>
      </c>
      <c r="B14" s="193" t="s">
        <v>1021</v>
      </c>
      <c r="C14" s="193" t="s">
        <v>1022</v>
      </c>
      <c r="D14" s="194" t="s">
        <v>609</v>
      </c>
      <c r="E14" s="194" t="s">
        <v>1023</v>
      </c>
      <c r="F14" s="194">
        <v>42000</v>
      </c>
      <c r="G14" s="43">
        <v>5000</v>
      </c>
      <c r="H14" s="194">
        <v>2016</v>
      </c>
      <c r="I14" s="194">
        <v>2019</v>
      </c>
      <c r="J14" s="94" t="s">
        <v>1024</v>
      </c>
      <c r="K14" s="194" t="s">
        <v>1025</v>
      </c>
      <c r="L14" s="194" t="s">
        <v>606</v>
      </c>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row>
    <row r="15" spans="1:197" s="7" customFormat="1" ht="36.75" customHeight="1">
      <c r="A15" s="111">
        <v>7</v>
      </c>
      <c r="B15" s="193" t="s">
        <v>1026</v>
      </c>
      <c r="C15" s="193" t="s">
        <v>1027</v>
      </c>
      <c r="D15" s="194" t="s">
        <v>620</v>
      </c>
      <c r="E15" s="194" t="s">
        <v>1028</v>
      </c>
      <c r="F15" s="194">
        <v>10067</v>
      </c>
      <c r="G15" s="43">
        <v>6567</v>
      </c>
      <c r="H15" s="194">
        <v>2018.1</v>
      </c>
      <c r="I15" s="194">
        <v>2019.12</v>
      </c>
      <c r="J15" s="94" t="s">
        <v>1024</v>
      </c>
      <c r="K15" s="194" t="s">
        <v>1029</v>
      </c>
      <c r="L15" s="194" t="s">
        <v>606</v>
      </c>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row>
    <row r="16" spans="1:202" s="7" customFormat="1" ht="24.75" customHeight="1">
      <c r="A16" s="111">
        <v>8</v>
      </c>
      <c r="B16" s="46" t="s">
        <v>1030</v>
      </c>
      <c r="C16" s="46" t="s">
        <v>1031</v>
      </c>
      <c r="D16" s="43" t="s">
        <v>620</v>
      </c>
      <c r="E16" s="43" t="s">
        <v>626</v>
      </c>
      <c r="F16" s="43">
        <v>25340</v>
      </c>
      <c r="G16" s="43">
        <v>10000</v>
      </c>
      <c r="H16" s="43">
        <v>2018</v>
      </c>
      <c r="I16" s="43">
        <v>2019</v>
      </c>
      <c r="J16" s="94" t="s">
        <v>1032</v>
      </c>
      <c r="K16" s="48" t="s">
        <v>1033</v>
      </c>
      <c r="L16" s="194" t="s">
        <v>606</v>
      </c>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1"/>
      <c r="GQ16" s="11"/>
      <c r="GR16" s="11"/>
      <c r="GS16" s="11"/>
      <c r="GT16" s="11"/>
    </row>
    <row r="17" spans="1:202" s="7" customFormat="1" ht="24.75" customHeight="1">
      <c r="A17" s="111">
        <v>9</v>
      </c>
      <c r="B17" s="46" t="s">
        <v>1010</v>
      </c>
      <c r="C17" s="46" t="s">
        <v>1034</v>
      </c>
      <c r="D17" s="43" t="s">
        <v>1012</v>
      </c>
      <c r="E17" s="43" t="s">
        <v>626</v>
      </c>
      <c r="F17" s="43">
        <v>1300000</v>
      </c>
      <c r="G17" s="43">
        <v>100000</v>
      </c>
      <c r="H17" s="43">
        <v>2016</v>
      </c>
      <c r="I17" s="43">
        <v>2021</v>
      </c>
      <c r="J17" s="94" t="s">
        <v>1035</v>
      </c>
      <c r="K17" s="43" t="s">
        <v>1036</v>
      </c>
      <c r="L17" s="194" t="s">
        <v>606</v>
      </c>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1"/>
      <c r="GQ17" s="11"/>
      <c r="GR17" s="11"/>
      <c r="GS17" s="11"/>
      <c r="GT17" s="11"/>
    </row>
    <row r="18" spans="1:198" s="7" customFormat="1" ht="46.5" customHeight="1">
      <c r="A18" s="111">
        <v>10</v>
      </c>
      <c r="B18" s="193" t="s">
        <v>1037</v>
      </c>
      <c r="C18" s="193" t="s">
        <v>1038</v>
      </c>
      <c r="D18" s="194" t="s">
        <v>620</v>
      </c>
      <c r="E18" s="194" t="s">
        <v>603</v>
      </c>
      <c r="F18" s="194">
        <v>13880</v>
      </c>
      <c r="G18" s="194">
        <v>720</v>
      </c>
      <c r="H18" s="194">
        <v>2018.3</v>
      </c>
      <c r="I18" s="194">
        <v>2019</v>
      </c>
      <c r="J18" s="94" t="s">
        <v>1039</v>
      </c>
      <c r="K18" s="194" t="s">
        <v>605</v>
      </c>
      <c r="L18" s="194" t="s">
        <v>606</v>
      </c>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row>
    <row r="19" spans="1:12" s="299" customFormat="1" ht="33" customHeight="1">
      <c r="A19" s="111">
        <v>11</v>
      </c>
      <c r="B19" s="53" t="s">
        <v>1040</v>
      </c>
      <c r="C19" s="47" t="s">
        <v>1041</v>
      </c>
      <c r="D19" s="101">
        <v>2018</v>
      </c>
      <c r="E19" s="123" t="s">
        <v>695</v>
      </c>
      <c r="F19" s="49">
        <v>431425</v>
      </c>
      <c r="G19" s="49">
        <v>200000</v>
      </c>
      <c r="H19" s="91">
        <v>201801</v>
      </c>
      <c r="I19" s="126">
        <v>2020</v>
      </c>
      <c r="J19" s="342"/>
      <c r="K19" s="91" t="s">
        <v>1042</v>
      </c>
      <c r="L19" s="194" t="s">
        <v>606</v>
      </c>
    </row>
    <row r="20" spans="1:256" s="13" customFormat="1" ht="27" customHeight="1">
      <c r="A20" s="111">
        <v>12</v>
      </c>
      <c r="B20" s="46" t="s">
        <v>1043</v>
      </c>
      <c r="C20" s="46" t="s">
        <v>1044</v>
      </c>
      <c r="D20" s="43" t="s">
        <v>602</v>
      </c>
      <c r="E20" s="43" t="s">
        <v>1045</v>
      </c>
      <c r="F20" s="43">
        <v>17445</v>
      </c>
      <c r="G20" s="43">
        <v>8000</v>
      </c>
      <c r="H20" s="43">
        <v>2017.7</v>
      </c>
      <c r="I20" s="43">
        <v>2019.6</v>
      </c>
      <c r="J20" s="94" t="s">
        <v>1046</v>
      </c>
      <c r="K20" s="43" t="s">
        <v>1047</v>
      </c>
      <c r="L20" s="194" t="s">
        <v>606</v>
      </c>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02" s="3" customFormat="1" ht="24.75" customHeight="1">
      <c r="A21" s="111" t="s">
        <v>629</v>
      </c>
      <c r="B21" s="39"/>
      <c r="C21" s="36">
        <v>3</v>
      </c>
      <c r="D21" s="37"/>
      <c r="E21" s="37"/>
      <c r="F21" s="37">
        <f>SUM(F22:F24)</f>
        <v>161507</v>
      </c>
      <c r="G21" s="37">
        <f>SUM(G22:G24)</f>
        <v>35000</v>
      </c>
      <c r="H21" s="37"/>
      <c r="I21" s="228"/>
      <c r="J21" s="82"/>
      <c r="K21" s="228"/>
      <c r="L21" s="22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C21" s="298"/>
      <c r="ED21" s="298"/>
      <c r="EE21" s="298"/>
      <c r="EF21" s="298"/>
      <c r="EG21" s="298"/>
      <c r="EH21" s="298"/>
      <c r="EI21" s="298"/>
      <c r="EJ21" s="298"/>
      <c r="EK21" s="298"/>
      <c r="EL21" s="298"/>
      <c r="EM21" s="298"/>
      <c r="EN21" s="298"/>
      <c r="EO21" s="298"/>
      <c r="EP21" s="298"/>
      <c r="EQ21" s="298"/>
      <c r="ER21" s="298"/>
      <c r="ES21" s="298"/>
      <c r="ET21" s="298"/>
      <c r="EU21" s="298"/>
      <c r="EV21" s="298"/>
      <c r="EW21" s="298"/>
      <c r="EX21" s="298"/>
      <c r="EY21" s="298"/>
      <c r="EZ21" s="298"/>
      <c r="FA21" s="298"/>
      <c r="FB21" s="298"/>
      <c r="FC21" s="298"/>
      <c r="FD21" s="298"/>
      <c r="FE21" s="298"/>
      <c r="FF21" s="298"/>
      <c r="FG21" s="298"/>
      <c r="FH21" s="298"/>
      <c r="FI21" s="298"/>
      <c r="FJ21" s="298"/>
      <c r="FK21" s="298"/>
      <c r="FL21" s="298"/>
      <c r="FM21" s="298"/>
      <c r="FN21" s="298"/>
      <c r="FO21" s="298"/>
      <c r="FP21" s="298"/>
      <c r="FQ21" s="298"/>
      <c r="FR21" s="298"/>
      <c r="FS21" s="298"/>
      <c r="FT21" s="298"/>
      <c r="FU21" s="298"/>
      <c r="FV21" s="298"/>
      <c r="FW21" s="298"/>
      <c r="FX21" s="298"/>
      <c r="FY21" s="298"/>
      <c r="FZ21" s="298"/>
      <c r="GA21" s="298"/>
      <c r="GB21" s="298"/>
      <c r="GC21" s="298"/>
      <c r="GD21" s="298"/>
      <c r="GE21" s="298"/>
      <c r="GF21" s="298"/>
      <c r="GG21" s="298"/>
      <c r="GH21" s="298"/>
      <c r="GI21" s="298"/>
      <c r="GJ21" s="298"/>
      <c r="GK21" s="298"/>
      <c r="GL21" s="298"/>
      <c r="GM21" s="298"/>
      <c r="GN21" s="298"/>
      <c r="GO21" s="298"/>
      <c r="GP21" s="298"/>
      <c r="GQ21" s="15"/>
      <c r="GR21" s="15"/>
      <c r="GS21" s="15"/>
      <c r="GT21" s="15"/>
    </row>
    <row r="22" spans="1:256" s="167" customFormat="1" ht="91.5" customHeight="1">
      <c r="A22" s="111">
        <v>13</v>
      </c>
      <c r="B22" s="193" t="s">
        <v>1048</v>
      </c>
      <c r="C22" s="193" t="s">
        <v>1049</v>
      </c>
      <c r="D22" s="43" t="s">
        <v>963</v>
      </c>
      <c r="E22" s="43" t="s">
        <v>1050</v>
      </c>
      <c r="F22" s="71">
        <v>22600</v>
      </c>
      <c r="G22" s="43">
        <v>8000</v>
      </c>
      <c r="H22" s="43">
        <v>2018</v>
      </c>
      <c r="I22" s="54" t="s">
        <v>795</v>
      </c>
      <c r="J22" s="88"/>
      <c r="K22" s="54" t="s">
        <v>1051</v>
      </c>
      <c r="L22" s="43" t="s">
        <v>737</v>
      </c>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11"/>
      <c r="GQ22" s="11"/>
      <c r="GR22" s="11"/>
      <c r="GS22" s="11"/>
      <c r="GT22" s="11"/>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01" s="7" customFormat="1" ht="66.75" customHeight="1">
      <c r="A23" s="111">
        <v>14</v>
      </c>
      <c r="B23" s="46" t="s">
        <v>1052</v>
      </c>
      <c r="C23" s="46" t="s">
        <v>1053</v>
      </c>
      <c r="D23" s="48" t="s">
        <v>1054</v>
      </c>
      <c r="E23" s="48" t="s">
        <v>720</v>
      </c>
      <c r="F23" s="43">
        <v>94571</v>
      </c>
      <c r="G23" s="43">
        <v>15000</v>
      </c>
      <c r="H23" s="54" t="s">
        <v>721</v>
      </c>
      <c r="I23" s="54" t="s">
        <v>1055</v>
      </c>
      <c r="J23" s="88"/>
      <c r="K23" s="54" t="s">
        <v>1056</v>
      </c>
      <c r="L23" s="54" t="s">
        <v>640</v>
      </c>
      <c r="GQ23" s="11"/>
      <c r="GR23" s="11"/>
      <c r="GS23" s="11"/>
    </row>
    <row r="24" spans="1:201" s="7" customFormat="1" ht="34.5" customHeight="1">
      <c r="A24" s="111">
        <v>15</v>
      </c>
      <c r="B24" s="46" t="s">
        <v>1057</v>
      </c>
      <c r="C24" s="46" t="s">
        <v>1058</v>
      </c>
      <c r="D24" s="48" t="s">
        <v>1006</v>
      </c>
      <c r="E24" s="48" t="s">
        <v>720</v>
      </c>
      <c r="F24" s="43">
        <v>44336</v>
      </c>
      <c r="G24" s="43">
        <v>12000</v>
      </c>
      <c r="H24" s="54" t="s">
        <v>1059</v>
      </c>
      <c r="I24" s="54" t="s">
        <v>795</v>
      </c>
      <c r="J24" s="88"/>
      <c r="K24" s="54" t="s">
        <v>801</v>
      </c>
      <c r="L24" s="43" t="s">
        <v>737</v>
      </c>
      <c r="GQ24" s="11"/>
      <c r="GR24" s="11"/>
      <c r="GS24" s="11"/>
    </row>
    <row r="25" spans="1:202" s="3" customFormat="1" ht="24.75" customHeight="1">
      <c r="A25" s="111" t="s">
        <v>641</v>
      </c>
      <c r="B25" s="39"/>
      <c r="C25" s="36">
        <v>63</v>
      </c>
      <c r="D25" s="37"/>
      <c r="E25" s="37"/>
      <c r="F25" s="196">
        <f>SUM(F26,F34,F39,F63,F65,F68)</f>
        <v>3479122.96</v>
      </c>
      <c r="G25" s="196">
        <f>SUM(G26,G34,G39,G63,G65,G68)</f>
        <v>755974</v>
      </c>
      <c r="H25" s="37"/>
      <c r="I25" s="228"/>
      <c r="J25" s="82"/>
      <c r="K25" s="228"/>
      <c r="L25" s="22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8"/>
      <c r="DH25" s="298"/>
      <c r="DI25" s="298"/>
      <c r="DJ25" s="298"/>
      <c r="DK25" s="298"/>
      <c r="DL25" s="298"/>
      <c r="DM25" s="298"/>
      <c r="DN25" s="298"/>
      <c r="DO25" s="298"/>
      <c r="DP25" s="298"/>
      <c r="DQ25" s="298"/>
      <c r="DR25" s="298"/>
      <c r="DS25" s="298"/>
      <c r="DT25" s="298"/>
      <c r="DU25" s="298"/>
      <c r="DV25" s="298"/>
      <c r="DW25" s="298"/>
      <c r="DX25" s="298"/>
      <c r="DY25" s="298"/>
      <c r="DZ25" s="298"/>
      <c r="EA25" s="298"/>
      <c r="EB25" s="298"/>
      <c r="EC25" s="298"/>
      <c r="ED25" s="298"/>
      <c r="EE25" s="298"/>
      <c r="EF25" s="298"/>
      <c r="EG25" s="298"/>
      <c r="EH25" s="298"/>
      <c r="EI25" s="298"/>
      <c r="EJ25" s="298"/>
      <c r="EK25" s="298"/>
      <c r="EL25" s="298"/>
      <c r="EM25" s="298"/>
      <c r="EN25" s="298"/>
      <c r="EO25" s="298"/>
      <c r="EP25" s="298"/>
      <c r="EQ25" s="298"/>
      <c r="ER25" s="298"/>
      <c r="ES25" s="298"/>
      <c r="ET25" s="298"/>
      <c r="EU25" s="298"/>
      <c r="EV25" s="298"/>
      <c r="EW25" s="298"/>
      <c r="EX25" s="298"/>
      <c r="EY25" s="298"/>
      <c r="EZ25" s="298"/>
      <c r="FA25" s="298"/>
      <c r="FB25" s="298"/>
      <c r="FC25" s="298"/>
      <c r="FD25" s="298"/>
      <c r="FE25" s="298"/>
      <c r="FF25" s="298"/>
      <c r="FG25" s="298"/>
      <c r="FH25" s="298"/>
      <c r="FI25" s="298"/>
      <c r="FJ25" s="298"/>
      <c r="FK25" s="298"/>
      <c r="FL25" s="298"/>
      <c r="FM25" s="298"/>
      <c r="FN25" s="298"/>
      <c r="FO25" s="298"/>
      <c r="FP25" s="298"/>
      <c r="FQ25" s="298"/>
      <c r="FR25" s="298"/>
      <c r="FS25" s="298"/>
      <c r="FT25" s="298"/>
      <c r="FU25" s="298"/>
      <c r="FV25" s="298"/>
      <c r="FW25" s="298"/>
      <c r="FX25" s="298"/>
      <c r="FY25" s="298"/>
      <c r="FZ25" s="298"/>
      <c r="GA25" s="298"/>
      <c r="GB25" s="298"/>
      <c r="GC25" s="298"/>
      <c r="GD25" s="298"/>
      <c r="GE25" s="298"/>
      <c r="GF25" s="298"/>
      <c r="GG25" s="298"/>
      <c r="GH25" s="298"/>
      <c r="GI25" s="298"/>
      <c r="GJ25" s="298"/>
      <c r="GK25" s="298"/>
      <c r="GL25" s="298"/>
      <c r="GM25" s="298"/>
      <c r="GN25" s="298"/>
      <c r="GO25" s="298"/>
      <c r="GP25" s="298"/>
      <c r="GQ25" s="15"/>
      <c r="GR25" s="15"/>
      <c r="GS25" s="15"/>
      <c r="GT25" s="15"/>
    </row>
    <row r="26" spans="1:12" s="2" customFormat="1" ht="24.75" customHeight="1">
      <c r="A26" s="111" t="s">
        <v>1060</v>
      </c>
      <c r="B26" s="41"/>
      <c r="C26" s="33">
        <v>7</v>
      </c>
      <c r="D26" s="32"/>
      <c r="E26" s="32"/>
      <c r="F26" s="32">
        <f>SUM(F27:F33)</f>
        <v>115203.85</v>
      </c>
      <c r="G26" s="32">
        <f>SUM(G27:G33)</f>
        <v>45478</v>
      </c>
      <c r="H26" s="32"/>
      <c r="I26" s="54"/>
      <c r="J26" s="98"/>
      <c r="K26" s="54"/>
      <c r="L26" s="54"/>
    </row>
    <row r="27" spans="1:12" s="5" customFormat="1" ht="39.75" customHeight="1">
      <c r="A27" s="111">
        <v>16</v>
      </c>
      <c r="B27" s="46" t="s">
        <v>1061</v>
      </c>
      <c r="C27" s="46" t="s">
        <v>1062</v>
      </c>
      <c r="D27" s="48" t="s">
        <v>602</v>
      </c>
      <c r="E27" s="54" t="s">
        <v>1063</v>
      </c>
      <c r="F27" s="48">
        <v>26478</v>
      </c>
      <c r="G27" s="324">
        <v>9000</v>
      </c>
      <c r="H27" s="324">
        <v>2017.1</v>
      </c>
      <c r="I27" s="54" t="s">
        <v>632</v>
      </c>
      <c r="J27" s="88" t="s">
        <v>1064</v>
      </c>
      <c r="K27" s="54" t="s">
        <v>1065</v>
      </c>
      <c r="L27" s="54" t="s">
        <v>655</v>
      </c>
    </row>
    <row r="28" spans="1:202" s="5" customFormat="1" ht="25.5" customHeight="1">
      <c r="A28" s="111">
        <v>17</v>
      </c>
      <c r="B28" s="50" t="s">
        <v>1066</v>
      </c>
      <c r="C28" s="50" t="s">
        <v>668</v>
      </c>
      <c r="D28" s="48" t="s">
        <v>620</v>
      </c>
      <c r="E28" s="48" t="s">
        <v>1067</v>
      </c>
      <c r="F28" s="48">
        <v>25365.85</v>
      </c>
      <c r="G28" s="48">
        <v>5000</v>
      </c>
      <c r="H28" s="48">
        <v>2018</v>
      </c>
      <c r="I28" s="48">
        <v>2019</v>
      </c>
      <c r="J28" s="100"/>
      <c r="K28" s="101" t="s">
        <v>664</v>
      </c>
      <c r="L28" s="54" t="s">
        <v>655</v>
      </c>
      <c r="GQ28" s="152"/>
      <c r="GR28" s="152"/>
      <c r="GS28" s="152"/>
      <c r="GT28" s="152"/>
    </row>
    <row r="29" spans="1:202" s="5" customFormat="1" ht="31.5" customHeight="1">
      <c r="A29" s="111">
        <v>18</v>
      </c>
      <c r="B29" s="50" t="s">
        <v>1068</v>
      </c>
      <c r="C29" s="50" t="s">
        <v>1069</v>
      </c>
      <c r="D29" s="48" t="s">
        <v>620</v>
      </c>
      <c r="E29" s="48" t="s">
        <v>1070</v>
      </c>
      <c r="F29" s="48">
        <v>4983</v>
      </c>
      <c r="G29" s="48">
        <v>2000</v>
      </c>
      <c r="H29" s="48">
        <v>2018</v>
      </c>
      <c r="I29" s="48">
        <v>2019</v>
      </c>
      <c r="J29" s="100"/>
      <c r="K29" s="101" t="s">
        <v>664</v>
      </c>
      <c r="L29" s="54" t="s">
        <v>655</v>
      </c>
      <c r="GQ29" s="152"/>
      <c r="GR29" s="152"/>
      <c r="GS29" s="152"/>
      <c r="GT29" s="152"/>
    </row>
    <row r="30" spans="1:202" s="7" customFormat="1" ht="39" customHeight="1">
      <c r="A30" s="111">
        <v>19</v>
      </c>
      <c r="B30" s="41" t="s">
        <v>1071</v>
      </c>
      <c r="C30" s="41" t="s">
        <v>1072</v>
      </c>
      <c r="D30" s="40" t="s">
        <v>963</v>
      </c>
      <c r="E30" s="40" t="s">
        <v>1073</v>
      </c>
      <c r="F30" s="40">
        <v>2500</v>
      </c>
      <c r="G30" s="40">
        <v>1750</v>
      </c>
      <c r="H30" s="325">
        <v>2018.1</v>
      </c>
      <c r="I30" s="197">
        <v>2020.1</v>
      </c>
      <c r="J30" s="102" t="s">
        <v>653</v>
      </c>
      <c r="K30" s="40" t="s">
        <v>1074</v>
      </c>
      <c r="L30" s="54" t="s">
        <v>655</v>
      </c>
      <c r="GQ30" s="11"/>
      <c r="GR30" s="11"/>
      <c r="GS30" s="11"/>
      <c r="GT30" s="11"/>
    </row>
    <row r="31" spans="1:12" s="7" customFormat="1" ht="37.5" customHeight="1">
      <c r="A31" s="111">
        <v>20</v>
      </c>
      <c r="B31" s="326" t="s">
        <v>1075</v>
      </c>
      <c r="C31" s="327" t="s">
        <v>1076</v>
      </c>
      <c r="D31" s="97" t="s">
        <v>963</v>
      </c>
      <c r="E31" s="97" t="s">
        <v>1077</v>
      </c>
      <c r="F31" s="328">
        <v>21830</v>
      </c>
      <c r="G31" s="129">
        <v>8000</v>
      </c>
      <c r="H31" s="43">
        <v>2018.3</v>
      </c>
      <c r="I31" s="54" t="s">
        <v>795</v>
      </c>
      <c r="J31" s="343" t="s">
        <v>1078</v>
      </c>
      <c r="K31" s="54" t="s">
        <v>660</v>
      </c>
      <c r="L31" s="54" t="s">
        <v>655</v>
      </c>
    </row>
    <row r="32" spans="1:12" s="300" customFormat="1" ht="31.5" customHeight="1">
      <c r="A32" s="111">
        <v>21</v>
      </c>
      <c r="B32" s="53" t="s">
        <v>1079</v>
      </c>
      <c r="C32" s="47" t="s">
        <v>1080</v>
      </c>
      <c r="D32" s="123" t="s">
        <v>963</v>
      </c>
      <c r="E32" s="123" t="s">
        <v>645</v>
      </c>
      <c r="F32" s="215">
        <v>22319</v>
      </c>
      <c r="G32" s="215">
        <v>8000</v>
      </c>
      <c r="H32" s="329">
        <v>2018.9</v>
      </c>
      <c r="I32" s="344">
        <v>2020.12</v>
      </c>
      <c r="J32" s="345"/>
      <c r="K32" s="91" t="s">
        <v>1081</v>
      </c>
      <c r="L32" s="54" t="s">
        <v>655</v>
      </c>
    </row>
    <row r="33" spans="1:202" s="7" customFormat="1" ht="35.25" customHeight="1">
      <c r="A33" s="111">
        <v>22</v>
      </c>
      <c r="B33" s="46" t="s">
        <v>1082</v>
      </c>
      <c r="C33" s="46" t="s">
        <v>1083</v>
      </c>
      <c r="D33" s="48" t="s">
        <v>620</v>
      </c>
      <c r="E33" s="43" t="s">
        <v>626</v>
      </c>
      <c r="F33" s="43">
        <v>11728</v>
      </c>
      <c r="G33" s="43">
        <v>11728</v>
      </c>
      <c r="H33" s="43">
        <v>2018.3</v>
      </c>
      <c r="I33" s="43">
        <v>2019</v>
      </c>
      <c r="J33" s="88" t="s">
        <v>928</v>
      </c>
      <c r="K33" s="54" t="s">
        <v>1084</v>
      </c>
      <c r="L33" s="54" t="s">
        <v>655</v>
      </c>
      <c r="GP33" s="11"/>
      <c r="GQ33" s="11"/>
      <c r="GR33" s="11"/>
      <c r="GS33" s="11"/>
      <c r="GT33" s="11"/>
    </row>
    <row r="34" spans="1:12" s="2" customFormat="1" ht="24.75" customHeight="1">
      <c r="A34" s="111" t="s">
        <v>1085</v>
      </c>
      <c r="B34" s="41"/>
      <c r="C34" s="33">
        <v>4</v>
      </c>
      <c r="D34" s="32"/>
      <c r="E34" s="32"/>
      <c r="F34" s="32">
        <f>SUM(F35:F38)</f>
        <v>41803</v>
      </c>
      <c r="G34" s="32">
        <f>SUM(G35:G38)</f>
        <v>12300</v>
      </c>
      <c r="H34" s="32"/>
      <c r="I34" s="54"/>
      <c r="J34" s="98"/>
      <c r="K34" s="54"/>
      <c r="L34" s="54"/>
    </row>
    <row r="35" spans="1:256" s="301" customFormat="1" ht="34.5" customHeight="1">
      <c r="A35" s="111">
        <v>23</v>
      </c>
      <c r="B35" s="46" t="s">
        <v>1086</v>
      </c>
      <c r="C35" s="46" t="s">
        <v>1087</v>
      </c>
      <c r="D35" s="43" t="s">
        <v>963</v>
      </c>
      <c r="E35" s="43" t="s">
        <v>1088</v>
      </c>
      <c r="F35" s="43">
        <v>5149</v>
      </c>
      <c r="G35" s="43">
        <v>2800</v>
      </c>
      <c r="H35" s="54" t="s">
        <v>627</v>
      </c>
      <c r="I35" s="54" t="s">
        <v>1089</v>
      </c>
      <c r="J35" s="88" t="s">
        <v>1090</v>
      </c>
      <c r="K35" s="54" t="s">
        <v>1091</v>
      </c>
      <c r="L35" s="54" t="s">
        <v>674</v>
      </c>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301" customFormat="1" ht="77.25" customHeight="1">
      <c r="A36" s="111">
        <v>24</v>
      </c>
      <c r="B36" s="46" t="s">
        <v>1092</v>
      </c>
      <c r="C36" s="46" t="s">
        <v>1093</v>
      </c>
      <c r="D36" s="43" t="s">
        <v>963</v>
      </c>
      <c r="E36" s="43" t="s">
        <v>1094</v>
      </c>
      <c r="F36" s="43">
        <v>23000</v>
      </c>
      <c r="G36" s="43">
        <v>3000</v>
      </c>
      <c r="H36" s="43">
        <v>2018.8</v>
      </c>
      <c r="I36" s="54" t="s">
        <v>1095</v>
      </c>
      <c r="J36" s="88" t="s">
        <v>1024</v>
      </c>
      <c r="K36" s="54" t="s">
        <v>1096</v>
      </c>
      <c r="L36" s="54" t="s">
        <v>674</v>
      </c>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167" customFormat="1" ht="72.75" customHeight="1">
      <c r="A37" s="111">
        <v>25</v>
      </c>
      <c r="B37" s="50" t="s">
        <v>1097</v>
      </c>
      <c r="C37" s="50" t="s">
        <v>1098</v>
      </c>
      <c r="D37" s="48" t="s">
        <v>1099</v>
      </c>
      <c r="E37" s="48" t="s">
        <v>1100</v>
      </c>
      <c r="F37" s="48">
        <v>10200</v>
      </c>
      <c r="G37" s="48">
        <v>6000</v>
      </c>
      <c r="H37" s="48">
        <v>2019.1</v>
      </c>
      <c r="I37" s="48">
        <v>2020.12</v>
      </c>
      <c r="J37" s="89"/>
      <c r="K37" s="48" t="s">
        <v>1101</v>
      </c>
      <c r="L37" s="54" t="s">
        <v>674</v>
      </c>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02" s="7" customFormat="1" ht="44.25" customHeight="1">
      <c r="A38" s="40">
        <v>26</v>
      </c>
      <c r="B38" s="46" t="s">
        <v>1102</v>
      </c>
      <c r="C38" s="46" t="s">
        <v>1103</v>
      </c>
      <c r="D38" s="43" t="s">
        <v>1104</v>
      </c>
      <c r="E38" s="43" t="s">
        <v>626</v>
      </c>
      <c r="F38" s="43">
        <v>3454</v>
      </c>
      <c r="G38" s="43">
        <v>500</v>
      </c>
      <c r="H38" s="43">
        <v>2018.9</v>
      </c>
      <c r="I38" s="43">
        <v>2019.12</v>
      </c>
      <c r="J38" s="94" t="s">
        <v>1105</v>
      </c>
      <c r="K38" s="43" t="s">
        <v>1102</v>
      </c>
      <c r="L38" s="54" t="s">
        <v>674</v>
      </c>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c r="GK38" s="230"/>
      <c r="GL38" s="230"/>
      <c r="GM38" s="230"/>
      <c r="GN38" s="230"/>
      <c r="GO38" s="230"/>
      <c r="GP38" s="25"/>
      <c r="GQ38" s="25"/>
      <c r="GR38" s="25"/>
      <c r="GS38" s="25"/>
      <c r="GT38" s="25"/>
    </row>
    <row r="39" spans="1:12" s="2" customFormat="1" ht="24.75" customHeight="1">
      <c r="A39" s="111" t="s">
        <v>1106</v>
      </c>
      <c r="B39" s="41"/>
      <c r="C39" s="46">
        <v>20</v>
      </c>
      <c r="D39" s="32"/>
      <c r="E39" s="32"/>
      <c r="F39" s="32">
        <f>SUM(F40,F44,F57)</f>
        <v>634897.1100000001</v>
      </c>
      <c r="G39" s="32">
        <f>SUM(G40,G44,G57)</f>
        <v>119196</v>
      </c>
      <c r="H39" s="32"/>
      <c r="I39" s="54"/>
      <c r="J39" s="346"/>
      <c r="K39" s="54"/>
      <c r="L39" s="54"/>
    </row>
    <row r="40" spans="1:12" ht="24.75" customHeight="1">
      <c r="A40" s="111" t="s">
        <v>1107</v>
      </c>
      <c r="B40" s="41"/>
      <c r="C40" s="330">
        <v>3</v>
      </c>
      <c r="D40" s="331"/>
      <c r="E40" s="331"/>
      <c r="F40" s="331">
        <f>SUM(F41:F43)</f>
        <v>176641.46000000002</v>
      </c>
      <c r="G40" s="331">
        <f>SUM(G41:G43)</f>
        <v>22000</v>
      </c>
      <c r="H40" s="331"/>
      <c r="I40" s="331"/>
      <c r="J40" s="347"/>
      <c r="K40" s="348"/>
      <c r="L40" s="348"/>
    </row>
    <row r="41" spans="1:198" s="11" customFormat="1" ht="28.5" customHeight="1">
      <c r="A41" s="111">
        <v>27</v>
      </c>
      <c r="B41" s="46" t="s">
        <v>1108</v>
      </c>
      <c r="C41" s="46" t="s">
        <v>1109</v>
      </c>
      <c r="D41" s="43" t="s">
        <v>1006</v>
      </c>
      <c r="E41" s="43" t="s">
        <v>1110</v>
      </c>
      <c r="F41" s="48">
        <v>29939</v>
      </c>
      <c r="G41" s="48">
        <v>6000</v>
      </c>
      <c r="H41" s="48">
        <v>2017.3</v>
      </c>
      <c r="I41" s="101" t="s">
        <v>1095</v>
      </c>
      <c r="J41" s="94" t="s">
        <v>1111</v>
      </c>
      <c r="K41" s="43" t="s">
        <v>1112</v>
      </c>
      <c r="L41" s="43" t="s">
        <v>692</v>
      </c>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row>
    <row r="42" spans="1:198" s="11" customFormat="1" ht="42.75" customHeight="1">
      <c r="A42" s="111">
        <v>28</v>
      </c>
      <c r="B42" s="50" t="s">
        <v>1113</v>
      </c>
      <c r="C42" s="50" t="s">
        <v>1114</v>
      </c>
      <c r="D42" s="48" t="s">
        <v>1115</v>
      </c>
      <c r="E42" s="48" t="s">
        <v>695</v>
      </c>
      <c r="F42" s="48">
        <v>71840.46</v>
      </c>
      <c r="G42" s="48">
        <v>6000</v>
      </c>
      <c r="H42" s="101" t="s">
        <v>800</v>
      </c>
      <c r="I42" s="101" t="s">
        <v>1116</v>
      </c>
      <c r="J42" s="89" t="s">
        <v>1117</v>
      </c>
      <c r="K42" s="48" t="s">
        <v>1118</v>
      </c>
      <c r="L42" s="43" t="s">
        <v>692</v>
      </c>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row>
    <row r="43" spans="1:198" s="11" customFormat="1" ht="39.75" customHeight="1">
      <c r="A43" s="111">
        <v>29</v>
      </c>
      <c r="B43" s="50" t="s">
        <v>1119</v>
      </c>
      <c r="C43" s="50" t="s">
        <v>1120</v>
      </c>
      <c r="D43" s="48" t="s">
        <v>1018</v>
      </c>
      <c r="E43" s="48" t="s">
        <v>1121</v>
      </c>
      <c r="F43" s="48">
        <v>74862</v>
      </c>
      <c r="G43" s="48">
        <v>10000</v>
      </c>
      <c r="H43" s="48">
        <v>2016.12</v>
      </c>
      <c r="I43" s="48">
        <v>2020.11</v>
      </c>
      <c r="J43" s="100"/>
      <c r="K43" s="52" t="s">
        <v>710</v>
      </c>
      <c r="L43" s="43" t="s">
        <v>692</v>
      </c>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row>
    <row r="44" spans="1:198" s="240" customFormat="1" ht="13.5">
      <c r="A44" s="332" t="s">
        <v>1122</v>
      </c>
      <c r="B44" s="204"/>
      <c r="C44" s="333">
        <v>12</v>
      </c>
      <c r="D44" s="188"/>
      <c r="E44" s="188"/>
      <c r="F44" s="188">
        <f>SUM(F45:F56)</f>
        <v>141410.45</v>
      </c>
      <c r="G44" s="188">
        <f>SUM(G45:G56)</f>
        <v>22156</v>
      </c>
      <c r="H44" s="334"/>
      <c r="I44" s="334"/>
      <c r="J44" s="349"/>
      <c r="K44" s="188"/>
      <c r="L44" s="188"/>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row>
    <row r="45" spans="1:198" s="11" customFormat="1" ht="30" customHeight="1">
      <c r="A45" s="111">
        <v>30</v>
      </c>
      <c r="B45" s="50" t="s">
        <v>1123</v>
      </c>
      <c r="C45" s="50" t="s">
        <v>1124</v>
      </c>
      <c r="D45" s="48" t="s">
        <v>609</v>
      </c>
      <c r="E45" s="48" t="s">
        <v>893</v>
      </c>
      <c r="F45" s="48">
        <v>11553.72</v>
      </c>
      <c r="G45" s="48">
        <v>2000</v>
      </c>
      <c r="H45" s="61">
        <v>2016.1</v>
      </c>
      <c r="I45" s="48">
        <v>2019</v>
      </c>
      <c r="J45" s="89" t="s">
        <v>1125</v>
      </c>
      <c r="K45" s="48" t="s">
        <v>1126</v>
      </c>
      <c r="L45" s="43" t="s">
        <v>692</v>
      </c>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row>
    <row r="46" spans="1:198" s="11" customFormat="1" ht="38.25" customHeight="1">
      <c r="A46" s="111">
        <v>31</v>
      </c>
      <c r="B46" s="50" t="s">
        <v>1127</v>
      </c>
      <c r="C46" s="50" t="s">
        <v>1128</v>
      </c>
      <c r="D46" s="48" t="s">
        <v>1129</v>
      </c>
      <c r="E46" s="48" t="s">
        <v>782</v>
      </c>
      <c r="F46" s="48">
        <v>5235.7</v>
      </c>
      <c r="G46" s="48">
        <v>500</v>
      </c>
      <c r="H46" s="48">
        <v>2016</v>
      </c>
      <c r="I46" s="48">
        <v>2018</v>
      </c>
      <c r="J46" s="89" t="s">
        <v>1125</v>
      </c>
      <c r="K46" s="48" t="s">
        <v>1130</v>
      </c>
      <c r="L46" s="43" t="s">
        <v>692</v>
      </c>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row>
    <row r="47" spans="1:198" s="11" customFormat="1" ht="31.5" customHeight="1">
      <c r="A47" s="111">
        <v>32</v>
      </c>
      <c r="B47" s="50" t="s">
        <v>1131</v>
      </c>
      <c r="C47" s="50" t="s">
        <v>1132</v>
      </c>
      <c r="D47" s="48" t="s">
        <v>1133</v>
      </c>
      <c r="E47" s="48" t="s">
        <v>782</v>
      </c>
      <c r="F47" s="48">
        <v>7533.64</v>
      </c>
      <c r="G47" s="48">
        <v>2000</v>
      </c>
      <c r="H47" s="48">
        <v>2017</v>
      </c>
      <c r="I47" s="48">
        <v>2019</v>
      </c>
      <c r="J47" s="89" t="s">
        <v>1125</v>
      </c>
      <c r="K47" s="48" t="s">
        <v>1134</v>
      </c>
      <c r="L47" s="43" t="s">
        <v>692</v>
      </c>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row>
    <row r="48" spans="1:198" s="11" customFormat="1" ht="36" customHeight="1">
      <c r="A48" s="111">
        <v>33</v>
      </c>
      <c r="B48" s="50" t="s">
        <v>1135</v>
      </c>
      <c r="C48" s="50" t="s">
        <v>1136</v>
      </c>
      <c r="D48" s="48" t="s">
        <v>1137</v>
      </c>
      <c r="E48" s="48" t="s">
        <v>1138</v>
      </c>
      <c r="F48" s="48">
        <v>5923.86</v>
      </c>
      <c r="G48" s="48">
        <v>2000</v>
      </c>
      <c r="H48" s="48">
        <v>2017</v>
      </c>
      <c r="I48" s="48">
        <v>2019</v>
      </c>
      <c r="J48" s="89" t="s">
        <v>1125</v>
      </c>
      <c r="K48" s="48" t="s">
        <v>1139</v>
      </c>
      <c r="L48" s="43" t="s">
        <v>692</v>
      </c>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row>
    <row r="49" spans="1:198" s="11" customFormat="1" ht="30.75" customHeight="1">
      <c r="A49" s="111">
        <v>34</v>
      </c>
      <c r="B49" s="50" t="s">
        <v>1140</v>
      </c>
      <c r="C49" s="50" t="s">
        <v>1124</v>
      </c>
      <c r="D49" s="48" t="s">
        <v>1141</v>
      </c>
      <c r="E49" s="48" t="s">
        <v>1138</v>
      </c>
      <c r="F49" s="48">
        <v>5380.7</v>
      </c>
      <c r="G49" s="48">
        <v>2000</v>
      </c>
      <c r="H49" s="61">
        <v>2017.1</v>
      </c>
      <c r="I49" s="48">
        <v>2019</v>
      </c>
      <c r="J49" s="89" t="s">
        <v>1125</v>
      </c>
      <c r="K49" s="48" t="s">
        <v>1142</v>
      </c>
      <c r="L49" s="43" t="s">
        <v>692</v>
      </c>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row>
    <row r="50" spans="1:198" s="11" customFormat="1" ht="42.75" customHeight="1">
      <c r="A50" s="111">
        <v>35</v>
      </c>
      <c r="B50" s="50" t="s">
        <v>1143</v>
      </c>
      <c r="C50" s="50" t="s">
        <v>1144</v>
      </c>
      <c r="D50" s="48" t="s">
        <v>1006</v>
      </c>
      <c r="E50" s="48" t="s">
        <v>951</v>
      </c>
      <c r="F50" s="48">
        <v>21427.42</v>
      </c>
      <c r="G50" s="48">
        <v>2000</v>
      </c>
      <c r="H50" s="48">
        <v>2017</v>
      </c>
      <c r="I50" s="48">
        <v>2020</v>
      </c>
      <c r="J50" s="89" t="s">
        <v>1145</v>
      </c>
      <c r="K50" s="48" t="s">
        <v>1146</v>
      </c>
      <c r="L50" s="43" t="s">
        <v>692</v>
      </c>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row>
    <row r="51" spans="1:198" s="11" customFormat="1" ht="39" customHeight="1">
      <c r="A51" s="111">
        <v>36</v>
      </c>
      <c r="B51" s="50" t="s">
        <v>1147</v>
      </c>
      <c r="C51" s="50" t="s">
        <v>1148</v>
      </c>
      <c r="D51" s="335" t="s">
        <v>1149</v>
      </c>
      <c r="E51" s="48" t="s">
        <v>852</v>
      </c>
      <c r="F51" s="48">
        <v>24920.44</v>
      </c>
      <c r="G51" s="48">
        <v>2000</v>
      </c>
      <c r="H51" s="48">
        <v>2017</v>
      </c>
      <c r="I51" s="48">
        <v>2021</v>
      </c>
      <c r="J51" s="89" t="s">
        <v>1145</v>
      </c>
      <c r="K51" s="48" t="s">
        <v>1150</v>
      </c>
      <c r="L51" s="43" t="s">
        <v>692</v>
      </c>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row>
    <row r="52" spans="1:198" s="11" customFormat="1" ht="30.75" customHeight="1">
      <c r="A52" s="111">
        <v>37</v>
      </c>
      <c r="B52" s="50" t="s">
        <v>1151</v>
      </c>
      <c r="C52" s="50" t="s">
        <v>1152</v>
      </c>
      <c r="D52" s="335" t="s">
        <v>1153</v>
      </c>
      <c r="E52" s="48" t="s">
        <v>626</v>
      </c>
      <c r="F52" s="48">
        <v>5330.39</v>
      </c>
      <c r="G52" s="48">
        <v>1000</v>
      </c>
      <c r="H52" s="48">
        <v>2017</v>
      </c>
      <c r="I52" s="48">
        <v>2020</v>
      </c>
      <c r="J52" s="89" t="s">
        <v>1125</v>
      </c>
      <c r="K52" s="48" t="s">
        <v>1154</v>
      </c>
      <c r="L52" s="43" t="s">
        <v>692</v>
      </c>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row>
    <row r="53" spans="1:197" s="11" customFormat="1" ht="27" customHeight="1">
      <c r="A53" s="40">
        <v>38</v>
      </c>
      <c r="B53" s="50" t="s">
        <v>1155</v>
      </c>
      <c r="C53" s="50" t="s">
        <v>1156</v>
      </c>
      <c r="D53" s="48" t="s">
        <v>609</v>
      </c>
      <c r="E53" s="48" t="s">
        <v>1157</v>
      </c>
      <c r="F53" s="62">
        <v>6712.75</v>
      </c>
      <c r="G53" s="62">
        <v>156</v>
      </c>
      <c r="H53" s="336">
        <v>2016.6</v>
      </c>
      <c r="I53" s="336">
        <v>2019.5</v>
      </c>
      <c r="J53" s="100" t="s">
        <v>1158</v>
      </c>
      <c r="K53" s="101" t="s">
        <v>1159</v>
      </c>
      <c r="L53" s="43" t="s">
        <v>692</v>
      </c>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row>
    <row r="54" spans="1:197" s="11" customFormat="1" ht="30" customHeight="1">
      <c r="A54" s="111">
        <v>39</v>
      </c>
      <c r="B54" s="50" t="s">
        <v>1160</v>
      </c>
      <c r="C54" s="50" t="s">
        <v>1161</v>
      </c>
      <c r="D54" s="48" t="s">
        <v>1162</v>
      </c>
      <c r="E54" s="48" t="s">
        <v>1163</v>
      </c>
      <c r="F54" s="62">
        <v>5677.56</v>
      </c>
      <c r="G54" s="48">
        <v>2000</v>
      </c>
      <c r="H54" s="48">
        <v>2019</v>
      </c>
      <c r="I54" s="48">
        <v>2021</v>
      </c>
      <c r="J54" s="89" t="s">
        <v>1125</v>
      </c>
      <c r="K54" s="48" t="s">
        <v>1164</v>
      </c>
      <c r="L54" s="43" t="s">
        <v>692</v>
      </c>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row>
    <row r="55" spans="1:198" s="11" customFormat="1" ht="36.75" customHeight="1">
      <c r="A55" s="111">
        <v>40</v>
      </c>
      <c r="B55" s="50" t="s">
        <v>1165</v>
      </c>
      <c r="C55" s="50" t="s">
        <v>1166</v>
      </c>
      <c r="D55" s="48" t="s">
        <v>1162</v>
      </c>
      <c r="E55" s="48" t="s">
        <v>1163</v>
      </c>
      <c r="F55" s="62">
        <v>30421.27</v>
      </c>
      <c r="G55" s="48">
        <v>2000</v>
      </c>
      <c r="H55" s="48">
        <v>2019</v>
      </c>
      <c r="I55" s="48">
        <v>2021</v>
      </c>
      <c r="J55" s="89" t="s">
        <v>1125</v>
      </c>
      <c r="K55" s="48" t="s">
        <v>1167</v>
      </c>
      <c r="L55" s="43" t="s">
        <v>692</v>
      </c>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row>
    <row r="56" spans="1:256" s="12" customFormat="1" ht="34.5" customHeight="1">
      <c r="A56" s="111">
        <v>41</v>
      </c>
      <c r="B56" s="50" t="s">
        <v>1168</v>
      </c>
      <c r="C56" s="50" t="s">
        <v>1169</v>
      </c>
      <c r="D56" s="48" t="s">
        <v>1170</v>
      </c>
      <c r="E56" s="48" t="s">
        <v>782</v>
      </c>
      <c r="F56" s="48">
        <v>11293</v>
      </c>
      <c r="G56" s="48">
        <v>4500</v>
      </c>
      <c r="H56" s="54">
        <v>2018.11</v>
      </c>
      <c r="I56" s="54">
        <v>2020.3</v>
      </c>
      <c r="J56" s="100"/>
      <c r="K56" s="101" t="s">
        <v>1171</v>
      </c>
      <c r="L56" s="43" t="s">
        <v>692</v>
      </c>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198" s="20" customFormat="1" ht="19.5" customHeight="1">
      <c r="A57" s="111" t="s">
        <v>1172</v>
      </c>
      <c r="B57" s="41"/>
      <c r="C57" s="201">
        <v>5</v>
      </c>
      <c r="D57" s="322"/>
      <c r="E57" s="137"/>
      <c r="F57" s="322">
        <f>SUM(F58:F62)</f>
        <v>316845.2</v>
      </c>
      <c r="G57" s="322">
        <f>SUM(G58:G62)</f>
        <v>75040</v>
      </c>
      <c r="H57" s="322"/>
      <c r="I57" s="322"/>
      <c r="J57" s="232"/>
      <c r="K57" s="233"/>
      <c r="L57" s="233"/>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row>
    <row r="58" spans="1:198" s="11" customFormat="1" ht="39" customHeight="1">
      <c r="A58" s="244">
        <v>42</v>
      </c>
      <c r="B58" s="50" t="s">
        <v>1173</v>
      </c>
      <c r="C58" s="50" t="s">
        <v>1174</v>
      </c>
      <c r="D58" s="48" t="s">
        <v>1018</v>
      </c>
      <c r="E58" s="48" t="s">
        <v>1175</v>
      </c>
      <c r="F58" s="48">
        <v>18054</v>
      </c>
      <c r="G58" s="48">
        <v>5000</v>
      </c>
      <c r="H58" s="101" t="s">
        <v>1176</v>
      </c>
      <c r="I58" s="101">
        <v>2020</v>
      </c>
      <c r="J58" s="89" t="s">
        <v>1177</v>
      </c>
      <c r="K58" s="48" t="s">
        <v>722</v>
      </c>
      <c r="L58" s="43" t="s">
        <v>692</v>
      </c>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row>
    <row r="59" spans="1:198" s="11" customFormat="1" ht="28.5" customHeight="1">
      <c r="A59" s="111">
        <v>43</v>
      </c>
      <c r="B59" s="50" t="s">
        <v>1178</v>
      </c>
      <c r="C59" s="50" t="s">
        <v>1179</v>
      </c>
      <c r="D59" s="48" t="s">
        <v>1180</v>
      </c>
      <c r="E59" s="48" t="s">
        <v>603</v>
      </c>
      <c r="F59" s="48">
        <v>32000</v>
      </c>
      <c r="G59" s="48">
        <v>5500</v>
      </c>
      <c r="H59" s="48">
        <v>2018</v>
      </c>
      <c r="I59" s="48">
        <v>2022</v>
      </c>
      <c r="J59" s="100"/>
      <c r="K59" s="48" t="s">
        <v>1181</v>
      </c>
      <c r="L59" s="48" t="s">
        <v>1182</v>
      </c>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row>
    <row r="60" spans="1:198" s="11" customFormat="1" ht="22.5" customHeight="1">
      <c r="A60" s="244">
        <v>44</v>
      </c>
      <c r="B60" s="50" t="s">
        <v>1183</v>
      </c>
      <c r="C60" s="50" t="s">
        <v>1184</v>
      </c>
      <c r="D60" s="48" t="s">
        <v>963</v>
      </c>
      <c r="E60" s="48" t="s">
        <v>720</v>
      </c>
      <c r="F60" s="48">
        <v>250000</v>
      </c>
      <c r="G60" s="48">
        <v>60000</v>
      </c>
      <c r="H60" s="101" t="s">
        <v>1185</v>
      </c>
      <c r="I60" s="101" t="s">
        <v>795</v>
      </c>
      <c r="J60" s="89"/>
      <c r="K60" s="48" t="s">
        <v>1186</v>
      </c>
      <c r="L60" s="48" t="s">
        <v>1182</v>
      </c>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row>
    <row r="61" spans="1:12" s="16" customFormat="1" ht="36" customHeight="1">
      <c r="A61" s="111">
        <v>45</v>
      </c>
      <c r="B61" s="50" t="s">
        <v>1187</v>
      </c>
      <c r="C61" s="47" t="s">
        <v>1188</v>
      </c>
      <c r="D61" s="91" t="s">
        <v>963</v>
      </c>
      <c r="E61" s="62" t="s">
        <v>869</v>
      </c>
      <c r="F61" s="337">
        <v>1791.2</v>
      </c>
      <c r="G61" s="258">
        <v>1540</v>
      </c>
      <c r="H61" s="123" t="s">
        <v>1189</v>
      </c>
      <c r="I61" s="91">
        <v>2020.1</v>
      </c>
      <c r="J61" s="138"/>
      <c r="K61" s="91" t="s">
        <v>1190</v>
      </c>
      <c r="L61" s="43" t="s">
        <v>898</v>
      </c>
    </row>
    <row r="62" spans="1:202" s="7" customFormat="1" ht="66" customHeight="1">
      <c r="A62" s="215">
        <v>46</v>
      </c>
      <c r="B62" s="41" t="s">
        <v>1191</v>
      </c>
      <c r="C62" s="46" t="s">
        <v>1192</v>
      </c>
      <c r="D62" s="43" t="s">
        <v>602</v>
      </c>
      <c r="E62" s="43" t="s">
        <v>910</v>
      </c>
      <c r="F62" s="60">
        <v>15000</v>
      </c>
      <c r="G62" s="60">
        <v>3000</v>
      </c>
      <c r="H62" s="43">
        <v>2017.1</v>
      </c>
      <c r="I62" s="101" t="s">
        <v>627</v>
      </c>
      <c r="J62" s="100"/>
      <c r="K62" s="62" t="s">
        <v>907</v>
      </c>
      <c r="L62" s="101" t="s">
        <v>898</v>
      </c>
      <c r="GQ62" s="11"/>
      <c r="GR62" s="11"/>
      <c r="GS62" s="11"/>
      <c r="GT62" s="11"/>
    </row>
    <row r="63" spans="1:256" s="302" customFormat="1" ht="24.75" customHeight="1">
      <c r="A63" s="111" t="s">
        <v>1193</v>
      </c>
      <c r="B63" s="41"/>
      <c r="C63" s="330">
        <v>1</v>
      </c>
      <c r="D63" s="331"/>
      <c r="E63" s="331"/>
      <c r="F63" s="331">
        <f>SUM(F64)</f>
        <v>24250</v>
      </c>
      <c r="G63" s="331">
        <f>SUM(G64)</f>
        <v>9000</v>
      </c>
      <c r="H63" s="331"/>
      <c r="I63" s="331"/>
      <c r="J63" s="347"/>
      <c r="K63" s="348"/>
      <c r="L63" s="348"/>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c r="BU63" s="297"/>
      <c r="BV63" s="297"/>
      <c r="BW63" s="297"/>
      <c r="BX63" s="297"/>
      <c r="BY63" s="297"/>
      <c r="BZ63" s="297"/>
      <c r="CA63" s="297"/>
      <c r="CB63" s="297"/>
      <c r="CC63" s="297"/>
      <c r="CD63" s="297"/>
      <c r="CE63" s="297"/>
      <c r="CF63" s="297"/>
      <c r="CG63" s="297"/>
      <c r="CH63" s="297"/>
      <c r="CI63" s="297"/>
      <c r="CJ63" s="297"/>
      <c r="CK63" s="297"/>
      <c r="CL63" s="297"/>
      <c r="CM63" s="297"/>
      <c r="CN63" s="297"/>
      <c r="CO63" s="297"/>
      <c r="CP63" s="297"/>
      <c r="CQ63" s="297"/>
      <c r="CR63" s="297"/>
      <c r="CS63" s="297"/>
      <c r="CT63" s="297"/>
      <c r="CU63" s="297"/>
      <c r="CV63" s="297"/>
      <c r="CW63" s="297"/>
      <c r="CX63" s="297"/>
      <c r="CY63" s="297"/>
      <c r="CZ63" s="297"/>
      <c r="DA63" s="297"/>
      <c r="DB63" s="297"/>
      <c r="DC63" s="297"/>
      <c r="DD63" s="297"/>
      <c r="DE63" s="297"/>
      <c r="DF63" s="297"/>
      <c r="DG63" s="297"/>
      <c r="DH63" s="297"/>
      <c r="DI63" s="297"/>
      <c r="DJ63" s="297"/>
      <c r="DK63" s="297"/>
      <c r="DL63" s="297"/>
      <c r="DM63" s="297"/>
      <c r="DN63" s="297"/>
      <c r="DO63" s="297"/>
      <c r="DP63" s="297"/>
      <c r="DQ63" s="297"/>
      <c r="DR63" s="297"/>
      <c r="DS63" s="297"/>
      <c r="DT63" s="297"/>
      <c r="DU63" s="297"/>
      <c r="DV63" s="297"/>
      <c r="DW63" s="297"/>
      <c r="DX63" s="297"/>
      <c r="DY63" s="297"/>
      <c r="DZ63" s="297"/>
      <c r="EA63" s="297"/>
      <c r="EB63" s="297"/>
      <c r="EC63" s="297"/>
      <c r="ED63" s="297"/>
      <c r="EE63" s="297"/>
      <c r="EF63" s="297"/>
      <c r="EG63" s="297"/>
      <c r="EH63" s="297"/>
      <c r="EI63" s="297"/>
      <c r="EJ63" s="297"/>
      <c r="EK63" s="297"/>
      <c r="EL63" s="297"/>
      <c r="EM63" s="297"/>
      <c r="EN63" s="297"/>
      <c r="EO63" s="297"/>
      <c r="EP63" s="297"/>
      <c r="EQ63" s="297"/>
      <c r="ER63" s="297"/>
      <c r="ES63" s="297"/>
      <c r="ET63" s="297"/>
      <c r="EU63" s="297"/>
      <c r="EV63" s="297"/>
      <c r="EW63" s="297"/>
      <c r="EX63" s="297"/>
      <c r="EY63" s="297"/>
      <c r="EZ63" s="297"/>
      <c r="FA63" s="297"/>
      <c r="FB63" s="297"/>
      <c r="FC63" s="297"/>
      <c r="FD63" s="297"/>
      <c r="FE63" s="297"/>
      <c r="FF63" s="297"/>
      <c r="FG63" s="297"/>
      <c r="FH63" s="297"/>
      <c r="FI63" s="297"/>
      <c r="FJ63" s="297"/>
      <c r="FK63" s="297"/>
      <c r="FL63" s="297"/>
      <c r="FM63" s="297"/>
      <c r="FN63" s="297"/>
      <c r="FO63" s="297"/>
      <c r="FP63" s="297"/>
      <c r="FQ63" s="297"/>
      <c r="FR63" s="297"/>
      <c r="FS63" s="297"/>
      <c r="FT63" s="297"/>
      <c r="FU63" s="297"/>
      <c r="FV63" s="297"/>
      <c r="FW63" s="297"/>
      <c r="FX63" s="297"/>
      <c r="FY63" s="297"/>
      <c r="FZ63" s="297"/>
      <c r="GA63" s="297"/>
      <c r="GB63" s="297"/>
      <c r="GC63" s="297"/>
      <c r="GD63" s="297"/>
      <c r="GE63" s="297"/>
      <c r="GF63" s="297"/>
      <c r="GG63" s="297"/>
      <c r="GH63" s="297"/>
      <c r="GI63" s="297"/>
      <c r="GJ63" s="297"/>
      <c r="GK63" s="297"/>
      <c r="GL63" s="297"/>
      <c r="GM63" s="297"/>
      <c r="GN63" s="297"/>
      <c r="GO63" s="297"/>
      <c r="GP63" s="297"/>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row>
    <row r="64" spans="1:202" s="7" customFormat="1" ht="40.5" customHeight="1">
      <c r="A64" s="62">
        <v>47</v>
      </c>
      <c r="B64" s="338" t="s">
        <v>1194</v>
      </c>
      <c r="C64" s="339" t="s">
        <v>1195</v>
      </c>
      <c r="D64" s="48" t="s">
        <v>963</v>
      </c>
      <c r="E64" s="126" t="s">
        <v>906</v>
      </c>
      <c r="F64" s="340">
        <v>24250</v>
      </c>
      <c r="G64" s="49">
        <v>9000</v>
      </c>
      <c r="H64" s="48">
        <v>2018.1</v>
      </c>
      <c r="I64" s="101">
        <v>2020</v>
      </c>
      <c r="J64" s="100"/>
      <c r="K64" s="101" t="s">
        <v>907</v>
      </c>
      <c r="L64" s="101" t="s">
        <v>898</v>
      </c>
      <c r="GQ64" s="11"/>
      <c r="GR64" s="11"/>
      <c r="GS64" s="11"/>
      <c r="GT64" s="11"/>
    </row>
    <row r="65" spans="1:12" ht="24.75" customHeight="1">
      <c r="A65" s="111" t="s">
        <v>1196</v>
      </c>
      <c r="B65" s="41"/>
      <c r="C65" s="330">
        <v>2</v>
      </c>
      <c r="D65" s="331"/>
      <c r="E65" s="331"/>
      <c r="F65" s="331">
        <f>SUM(F66:F67)</f>
        <v>451675</v>
      </c>
      <c r="G65" s="331">
        <f>SUM(G66:G67)</f>
        <v>100000</v>
      </c>
      <c r="H65" s="331"/>
      <c r="I65" s="331"/>
      <c r="J65" s="347"/>
      <c r="K65" s="348"/>
      <c r="L65" s="348"/>
    </row>
    <row r="66" spans="1:198" s="11" customFormat="1" ht="39" customHeight="1">
      <c r="A66" s="111">
        <v>48</v>
      </c>
      <c r="B66" s="351" t="s">
        <v>1197</v>
      </c>
      <c r="C66" s="351" t="s">
        <v>1198</v>
      </c>
      <c r="D66" s="48" t="s">
        <v>1199</v>
      </c>
      <c r="E66" s="43" t="s">
        <v>1110</v>
      </c>
      <c r="F66" s="48">
        <v>283200</v>
      </c>
      <c r="G66" s="48">
        <v>50000</v>
      </c>
      <c r="H66" s="48">
        <v>2015.11</v>
      </c>
      <c r="I66" s="48">
        <v>2020.12</v>
      </c>
      <c r="J66" s="88" t="s">
        <v>1200</v>
      </c>
      <c r="K66" s="54" t="s">
        <v>1201</v>
      </c>
      <c r="L66" s="54" t="s">
        <v>737</v>
      </c>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row>
    <row r="67" spans="1:202" s="7" customFormat="1" ht="55.5" customHeight="1">
      <c r="A67" s="40">
        <v>49</v>
      </c>
      <c r="B67" s="46" t="s">
        <v>1202</v>
      </c>
      <c r="C67" s="46" t="s">
        <v>1203</v>
      </c>
      <c r="D67" s="43" t="s">
        <v>963</v>
      </c>
      <c r="E67" s="43" t="s">
        <v>626</v>
      </c>
      <c r="F67" s="43">
        <v>168475</v>
      </c>
      <c r="G67" s="43">
        <v>50000</v>
      </c>
      <c r="H67" s="43">
        <v>2018.2</v>
      </c>
      <c r="I67" s="43">
        <v>2020</v>
      </c>
      <c r="J67" s="94" t="s">
        <v>1204</v>
      </c>
      <c r="K67" s="48" t="s">
        <v>1205</v>
      </c>
      <c r="L67" s="54" t="s">
        <v>737</v>
      </c>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1"/>
      <c r="GQ67" s="11"/>
      <c r="GR67" s="11"/>
      <c r="GS67" s="11"/>
      <c r="GT67" s="11"/>
    </row>
    <row r="68" spans="1:12" ht="24.75" customHeight="1">
      <c r="A68" s="111" t="s">
        <v>1206</v>
      </c>
      <c r="B68" s="41"/>
      <c r="C68" s="330">
        <v>29</v>
      </c>
      <c r="D68" s="331"/>
      <c r="E68" s="331"/>
      <c r="F68" s="331">
        <f>SUM(F69,F78)</f>
        <v>2211294</v>
      </c>
      <c r="G68" s="331">
        <f>SUM(G69,G78)</f>
        <v>470000</v>
      </c>
      <c r="H68" s="331"/>
      <c r="I68" s="331"/>
      <c r="J68" s="347"/>
      <c r="K68" s="348"/>
      <c r="L68" s="348"/>
    </row>
    <row r="69" spans="1:12" ht="24.75" customHeight="1">
      <c r="A69" s="111" t="s">
        <v>743</v>
      </c>
      <c r="B69" s="41"/>
      <c r="C69" s="330">
        <v>8</v>
      </c>
      <c r="D69" s="331"/>
      <c r="E69" s="331"/>
      <c r="F69" s="331">
        <f>SUM(F70:F77)</f>
        <v>782333</v>
      </c>
      <c r="G69" s="331">
        <f>SUM(G70:G77)</f>
        <v>93000</v>
      </c>
      <c r="H69" s="331"/>
      <c r="I69" s="331"/>
      <c r="J69" s="347"/>
      <c r="K69" s="348"/>
      <c r="L69" s="348"/>
    </row>
    <row r="70" spans="1:256" s="12" customFormat="1" ht="28.5" customHeight="1">
      <c r="A70" s="111">
        <v>50</v>
      </c>
      <c r="B70" s="46" t="s">
        <v>1207</v>
      </c>
      <c r="C70" s="46" t="s">
        <v>1208</v>
      </c>
      <c r="D70" s="43" t="s">
        <v>963</v>
      </c>
      <c r="E70" s="43" t="s">
        <v>893</v>
      </c>
      <c r="F70" s="43">
        <v>211000</v>
      </c>
      <c r="G70" s="43">
        <v>8000</v>
      </c>
      <c r="H70" s="54" t="s">
        <v>1185</v>
      </c>
      <c r="I70" s="43">
        <v>2020</v>
      </c>
      <c r="J70" s="88" t="s">
        <v>1209</v>
      </c>
      <c r="K70" s="54" t="s">
        <v>1210</v>
      </c>
      <c r="L70" s="54" t="s">
        <v>737</v>
      </c>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s="12" customFormat="1" ht="36" customHeight="1">
      <c r="A71" s="111">
        <v>51</v>
      </c>
      <c r="B71" s="46" t="s">
        <v>1211</v>
      </c>
      <c r="C71" s="46" t="s">
        <v>1212</v>
      </c>
      <c r="D71" s="43" t="s">
        <v>963</v>
      </c>
      <c r="E71" s="43" t="s">
        <v>893</v>
      </c>
      <c r="F71" s="43">
        <v>223000</v>
      </c>
      <c r="G71" s="43">
        <v>10000</v>
      </c>
      <c r="H71" s="54" t="s">
        <v>1185</v>
      </c>
      <c r="I71" s="43">
        <v>2020</v>
      </c>
      <c r="J71" s="88" t="s">
        <v>1209</v>
      </c>
      <c r="K71" s="54" t="s">
        <v>1210</v>
      </c>
      <c r="L71" s="54" t="s">
        <v>737</v>
      </c>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1:256" s="12" customFormat="1" ht="55.5" customHeight="1">
      <c r="A72" s="111">
        <v>52</v>
      </c>
      <c r="B72" s="46" t="s">
        <v>1213</v>
      </c>
      <c r="C72" s="46" t="s">
        <v>1214</v>
      </c>
      <c r="D72" s="43" t="s">
        <v>1006</v>
      </c>
      <c r="E72" s="43" t="s">
        <v>1050</v>
      </c>
      <c r="F72" s="43">
        <v>30000</v>
      </c>
      <c r="G72" s="43">
        <v>5000</v>
      </c>
      <c r="H72" s="54" t="s">
        <v>1215</v>
      </c>
      <c r="I72" s="43" t="s">
        <v>1216</v>
      </c>
      <c r="J72" s="88" t="s">
        <v>1217</v>
      </c>
      <c r="K72" s="54" t="s">
        <v>1051</v>
      </c>
      <c r="L72" s="54" t="s">
        <v>737</v>
      </c>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row>
    <row r="73" spans="1:256" s="13" customFormat="1" ht="28.5" customHeight="1">
      <c r="A73" s="111">
        <v>53</v>
      </c>
      <c r="B73" s="50" t="s">
        <v>1218</v>
      </c>
      <c r="C73" s="50" t="s">
        <v>1219</v>
      </c>
      <c r="D73" s="40" t="s">
        <v>963</v>
      </c>
      <c r="E73" s="91" t="s">
        <v>695</v>
      </c>
      <c r="F73" s="49">
        <v>8137</v>
      </c>
      <c r="G73" s="49">
        <v>5000</v>
      </c>
      <c r="H73" s="54" t="s">
        <v>1185</v>
      </c>
      <c r="I73" s="54" t="s">
        <v>1220</v>
      </c>
      <c r="J73" s="100" t="s">
        <v>746</v>
      </c>
      <c r="K73" s="91" t="s">
        <v>747</v>
      </c>
      <c r="L73" s="54" t="s">
        <v>737</v>
      </c>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s="13" customFormat="1" ht="27.75" customHeight="1">
      <c r="A74" s="111">
        <v>54</v>
      </c>
      <c r="B74" s="50" t="s">
        <v>1221</v>
      </c>
      <c r="C74" s="50" t="s">
        <v>1222</v>
      </c>
      <c r="D74" s="48" t="s">
        <v>1223</v>
      </c>
      <c r="E74" s="48" t="s">
        <v>869</v>
      </c>
      <c r="F74" s="48">
        <v>40000</v>
      </c>
      <c r="G74" s="48">
        <v>20000</v>
      </c>
      <c r="H74" s="101" t="s">
        <v>1224</v>
      </c>
      <c r="I74" s="48">
        <v>2022.12</v>
      </c>
      <c r="J74" s="100" t="s">
        <v>1225</v>
      </c>
      <c r="K74" s="101" t="s">
        <v>870</v>
      </c>
      <c r="L74" s="54" t="s">
        <v>737</v>
      </c>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11"/>
      <c r="GR74" s="11"/>
      <c r="GS74" s="11"/>
      <c r="GT74" s="11"/>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s="12" customFormat="1" ht="51.75" customHeight="1">
      <c r="A75" s="62">
        <v>55</v>
      </c>
      <c r="B75" s="50" t="s">
        <v>1226</v>
      </c>
      <c r="C75" s="50" t="s">
        <v>1227</v>
      </c>
      <c r="D75" s="48" t="s">
        <v>963</v>
      </c>
      <c r="E75" s="48" t="s">
        <v>695</v>
      </c>
      <c r="F75" s="48">
        <v>130000</v>
      </c>
      <c r="G75" s="48">
        <v>5000</v>
      </c>
      <c r="H75" s="48">
        <v>2018.9</v>
      </c>
      <c r="I75" s="48">
        <v>2020.9</v>
      </c>
      <c r="J75" s="100"/>
      <c r="K75" s="101" t="s">
        <v>747</v>
      </c>
      <c r="L75" s="54" t="s">
        <v>737</v>
      </c>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row>
    <row r="76" spans="1:198" s="11" customFormat="1" ht="51.75" customHeight="1">
      <c r="A76" s="40">
        <v>56</v>
      </c>
      <c r="B76" s="352" t="s">
        <v>1228</v>
      </c>
      <c r="C76" s="352" t="s">
        <v>1229</v>
      </c>
      <c r="D76" s="43" t="s">
        <v>963</v>
      </c>
      <c r="E76" s="43" t="s">
        <v>832</v>
      </c>
      <c r="F76" s="43">
        <v>35360</v>
      </c>
      <c r="G76" s="43">
        <v>10000</v>
      </c>
      <c r="H76" s="353">
        <v>2018.01</v>
      </c>
      <c r="I76" s="353">
        <v>2020.01</v>
      </c>
      <c r="J76" s="88" t="s">
        <v>1230</v>
      </c>
      <c r="K76" s="54" t="s">
        <v>1231</v>
      </c>
      <c r="L76" s="54" t="s">
        <v>737</v>
      </c>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row>
    <row r="77" spans="1:197" s="11" customFormat="1" ht="42" customHeight="1">
      <c r="A77" s="48">
        <v>57</v>
      </c>
      <c r="B77" s="50" t="s">
        <v>1232</v>
      </c>
      <c r="C77" s="50" t="s">
        <v>1233</v>
      </c>
      <c r="D77" s="48" t="s">
        <v>740</v>
      </c>
      <c r="E77" s="48" t="s">
        <v>626</v>
      </c>
      <c r="F77" s="48">
        <v>104836</v>
      </c>
      <c r="G77" s="48">
        <v>30000</v>
      </c>
      <c r="H77" s="48">
        <v>2015</v>
      </c>
      <c r="I77" s="48">
        <v>2019</v>
      </c>
      <c r="J77" s="100" t="s">
        <v>928</v>
      </c>
      <c r="K77" s="48" t="s">
        <v>1234</v>
      </c>
      <c r="L77" s="54" t="s">
        <v>1235</v>
      </c>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row>
    <row r="78" spans="1:202" s="297" customFormat="1" ht="16.5" customHeight="1">
      <c r="A78" s="111" t="s">
        <v>758</v>
      </c>
      <c r="B78" s="41"/>
      <c r="C78" s="330">
        <v>21</v>
      </c>
      <c r="D78" s="331"/>
      <c r="E78" s="331"/>
      <c r="F78" s="331">
        <f>SUM(F79:F99)</f>
        <v>1428961</v>
      </c>
      <c r="G78" s="331">
        <f>SUM(G79:G99)</f>
        <v>377000</v>
      </c>
      <c r="H78" s="331"/>
      <c r="I78" s="331"/>
      <c r="J78" s="347"/>
      <c r="K78" s="348"/>
      <c r="L78" s="331"/>
      <c r="GP78" s="25"/>
      <c r="GQ78" s="25"/>
      <c r="GR78" s="25"/>
      <c r="GS78" s="25"/>
      <c r="GT78" s="25"/>
    </row>
    <row r="79" spans="1:202" s="11" customFormat="1" ht="30" customHeight="1">
      <c r="A79" s="62">
        <v>58</v>
      </c>
      <c r="B79" s="50" t="s">
        <v>1236</v>
      </c>
      <c r="C79" s="50" t="s">
        <v>1237</v>
      </c>
      <c r="D79" s="48" t="s">
        <v>1115</v>
      </c>
      <c r="E79" s="48" t="s">
        <v>893</v>
      </c>
      <c r="F79" s="62">
        <v>170000</v>
      </c>
      <c r="G79" s="62">
        <v>30000</v>
      </c>
      <c r="H79" s="48">
        <v>2018.3</v>
      </c>
      <c r="I79" s="48">
        <v>2021.3</v>
      </c>
      <c r="J79" s="100"/>
      <c r="K79" s="101" t="s">
        <v>1238</v>
      </c>
      <c r="L79" s="54" t="s">
        <v>737</v>
      </c>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152"/>
      <c r="GR79" s="152"/>
      <c r="GS79" s="152"/>
      <c r="GT79" s="152"/>
    </row>
    <row r="80" spans="1:202" s="7" customFormat="1" ht="39" customHeight="1">
      <c r="A80" s="111">
        <v>59</v>
      </c>
      <c r="B80" s="50" t="s">
        <v>1239</v>
      </c>
      <c r="C80" s="50" t="s">
        <v>1240</v>
      </c>
      <c r="D80" s="48" t="s">
        <v>1223</v>
      </c>
      <c r="E80" s="48" t="s">
        <v>1241</v>
      </c>
      <c r="F80" s="48">
        <v>175000</v>
      </c>
      <c r="G80" s="48">
        <v>65000</v>
      </c>
      <c r="H80" s="48">
        <v>2018</v>
      </c>
      <c r="I80" s="48">
        <v>2022</v>
      </c>
      <c r="J80" s="89" t="s">
        <v>1242</v>
      </c>
      <c r="K80" s="48" t="s">
        <v>1243</v>
      </c>
      <c r="L80" s="54" t="s">
        <v>737</v>
      </c>
      <c r="GQ80" s="11"/>
      <c r="GR80" s="11"/>
      <c r="GS80" s="11"/>
      <c r="GT80" s="11"/>
    </row>
    <row r="81" spans="1:198" s="11" customFormat="1" ht="42.75" customHeight="1">
      <c r="A81" s="62">
        <v>60</v>
      </c>
      <c r="B81" s="50" t="s">
        <v>1244</v>
      </c>
      <c r="C81" s="122" t="s">
        <v>1245</v>
      </c>
      <c r="D81" s="48" t="s">
        <v>1223</v>
      </c>
      <c r="E81" s="48" t="s">
        <v>1246</v>
      </c>
      <c r="F81" s="48">
        <v>178000</v>
      </c>
      <c r="G81" s="246">
        <v>40000</v>
      </c>
      <c r="H81" s="48">
        <v>2018.11</v>
      </c>
      <c r="I81" s="48">
        <v>2022</v>
      </c>
      <c r="J81" s="100"/>
      <c r="K81" s="48" t="s">
        <v>1238</v>
      </c>
      <c r="L81" s="54" t="s">
        <v>737</v>
      </c>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row>
    <row r="82" spans="1:198" s="11" customFormat="1" ht="44.25" customHeight="1">
      <c r="A82" s="111">
        <v>61</v>
      </c>
      <c r="B82" s="50" t="s">
        <v>1247</v>
      </c>
      <c r="C82" s="50" t="s">
        <v>1248</v>
      </c>
      <c r="D82" s="48" t="s">
        <v>1115</v>
      </c>
      <c r="E82" s="48" t="s">
        <v>1249</v>
      </c>
      <c r="F82" s="48">
        <v>148800</v>
      </c>
      <c r="G82" s="62">
        <v>41000</v>
      </c>
      <c r="H82" s="48">
        <v>2018.11</v>
      </c>
      <c r="I82" s="48">
        <v>2021</v>
      </c>
      <c r="J82" s="100"/>
      <c r="K82" s="48" t="s">
        <v>1250</v>
      </c>
      <c r="L82" s="54" t="s">
        <v>737</v>
      </c>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row>
    <row r="83" spans="1:256" s="12" customFormat="1" ht="50.25" customHeight="1">
      <c r="A83" s="62">
        <v>62</v>
      </c>
      <c r="B83" s="46" t="s">
        <v>1251</v>
      </c>
      <c r="C83" s="46" t="s">
        <v>1252</v>
      </c>
      <c r="D83" s="43" t="s">
        <v>1006</v>
      </c>
      <c r="E83" s="43" t="s">
        <v>782</v>
      </c>
      <c r="F83" s="43">
        <v>56000</v>
      </c>
      <c r="G83" s="43">
        <v>15000</v>
      </c>
      <c r="H83" s="54">
        <v>2017.12</v>
      </c>
      <c r="I83" s="54" t="s">
        <v>1095</v>
      </c>
      <c r="J83" s="100"/>
      <c r="K83" s="54" t="s">
        <v>1253</v>
      </c>
      <c r="L83" s="54" t="s">
        <v>737</v>
      </c>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202" s="7" customFormat="1" ht="24" customHeight="1">
      <c r="A84" s="111">
        <v>63</v>
      </c>
      <c r="B84" s="50" t="s">
        <v>1254</v>
      </c>
      <c r="C84" s="50" t="s">
        <v>1255</v>
      </c>
      <c r="D84" s="48" t="s">
        <v>1018</v>
      </c>
      <c r="E84" s="48" t="s">
        <v>786</v>
      </c>
      <c r="F84" s="48">
        <v>61000</v>
      </c>
      <c r="G84" s="48">
        <v>10000</v>
      </c>
      <c r="H84" s="48">
        <v>2016.7</v>
      </c>
      <c r="I84" s="48">
        <v>2020</v>
      </c>
      <c r="J84" s="100"/>
      <c r="K84" s="101" t="s">
        <v>1256</v>
      </c>
      <c r="L84" s="54" t="s">
        <v>737</v>
      </c>
      <c r="GQ84" s="11"/>
      <c r="GR84" s="11"/>
      <c r="GS84" s="11"/>
      <c r="GT84" s="11"/>
    </row>
    <row r="85" spans="1:256" s="17" customFormat="1" ht="30" customHeight="1">
      <c r="A85" s="62">
        <v>64</v>
      </c>
      <c r="B85" s="45" t="s">
        <v>1257</v>
      </c>
      <c r="C85" s="138" t="s">
        <v>1258</v>
      </c>
      <c r="D85" s="48" t="s">
        <v>1115</v>
      </c>
      <c r="E85" s="43" t="s">
        <v>1259</v>
      </c>
      <c r="F85" s="48">
        <v>59500</v>
      </c>
      <c r="G85" s="48">
        <v>12000</v>
      </c>
      <c r="H85" s="48">
        <v>2018</v>
      </c>
      <c r="I85" s="48">
        <v>2021</v>
      </c>
      <c r="J85" s="100"/>
      <c r="K85" s="91" t="s">
        <v>1260</v>
      </c>
      <c r="L85" s="54" t="s">
        <v>737</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152"/>
      <c r="GR85" s="152"/>
      <c r="GS85" s="152"/>
      <c r="GT85" s="152"/>
      <c r="GU85" s="380"/>
      <c r="GV85" s="380"/>
      <c r="GW85" s="380"/>
      <c r="GX85" s="380"/>
      <c r="GY85" s="380"/>
      <c r="GZ85" s="380"/>
      <c r="HA85" s="380"/>
      <c r="HB85" s="380"/>
      <c r="HC85" s="380"/>
      <c r="HD85" s="380"/>
      <c r="HE85" s="380"/>
      <c r="HF85" s="380"/>
      <c r="HG85" s="380"/>
      <c r="HH85" s="380"/>
      <c r="HI85" s="380"/>
      <c r="HJ85" s="380"/>
      <c r="HK85" s="380"/>
      <c r="HL85" s="380"/>
      <c r="HM85" s="380"/>
      <c r="HN85" s="380"/>
      <c r="HO85" s="380"/>
      <c r="HP85" s="380"/>
      <c r="HQ85" s="380"/>
      <c r="HR85" s="380"/>
      <c r="HS85" s="380"/>
      <c r="HT85" s="380"/>
      <c r="HU85" s="380"/>
      <c r="HV85" s="380"/>
      <c r="HW85" s="380"/>
      <c r="HX85" s="380"/>
      <c r="HY85" s="380"/>
      <c r="HZ85" s="380"/>
      <c r="IA85" s="380"/>
      <c r="IB85" s="380"/>
      <c r="IC85" s="380"/>
      <c r="ID85" s="380"/>
      <c r="IE85" s="380"/>
      <c r="IF85" s="380"/>
      <c r="IG85" s="380"/>
      <c r="IH85" s="380"/>
      <c r="II85" s="380"/>
      <c r="IJ85" s="380"/>
      <c r="IK85" s="380"/>
      <c r="IL85" s="380"/>
      <c r="IM85" s="380"/>
      <c r="IN85" s="380"/>
      <c r="IO85" s="380"/>
      <c r="IP85" s="380"/>
      <c r="IQ85" s="380"/>
      <c r="IR85" s="380"/>
      <c r="IS85" s="380"/>
      <c r="IT85" s="380"/>
      <c r="IU85" s="380"/>
      <c r="IV85" s="380"/>
    </row>
    <row r="86" spans="1:202" s="7" customFormat="1" ht="39" customHeight="1">
      <c r="A86" s="111">
        <v>65</v>
      </c>
      <c r="B86" s="50" t="s">
        <v>1261</v>
      </c>
      <c r="C86" s="50" t="s">
        <v>1262</v>
      </c>
      <c r="D86" s="354" t="s">
        <v>1018</v>
      </c>
      <c r="E86" s="43" t="s">
        <v>1259</v>
      </c>
      <c r="F86" s="48">
        <v>27700</v>
      </c>
      <c r="G86" s="48">
        <v>5500</v>
      </c>
      <c r="H86" s="48">
        <v>2016</v>
      </c>
      <c r="I86" s="48">
        <v>2020</v>
      </c>
      <c r="J86" s="100"/>
      <c r="K86" s="48" t="s">
        <v>1263</v>
      </c>
      <c r="L86" s="54" t="s">
        <v>737</v>
      </c>
      <c r="GQ86" s="11"/>
      <c r="GR86" s="11"/>
      <c r="GS86" s="11"/>
      <c r="GT86" s="11"/>
    </row>
    <row r="87" spans="1:256" s="17" customFormat="1" ht="33" customHeight="1">
      <c r="A87" s="62">
        <v>66</v>
      </c>
      <c r="B87" s="50" t="s">
        <v>1264</v>
      </c>
      <c r="C87" s="355" t="s">
        <v>1265</v>
      </c>
      <c r="D87" s="48" t="s">
        <v>963</v>
      </c>
      <c r="E87" s="48" t="s">
        <v>603</v>
      </c>
      <c r="F87" s="48">
        <v>23000</v>
      </c>
      <c r="G87" s="48">
        <v>8500</v>
      </c>
      <c r="H87" s="48">
        <v>2018</v>
      </c>
      <c r="I87" s="48">
        <v>2020</v>
      </c>
      <c r="J87" s="100"/>
      <c r="K87" s="48" t="s">
        <v>1266</v>
      </c>
      <c r="L87" s="54" t="s">
        <v>737</v>
      </c>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11"/>
      <c r="GR87" s="11"/>
      <c r="GS87" s="11"/>
      <c r="GT87" s="11"/>
      <c r="GU87" s="380"/>
      <c r="GV87" s="380"/>
      <c r="GW87" s="380"/>
      <c r="GX87" s="380"/>
      <c r="GY87" s="380"/>
      <c r="GZ87" s="380"/>
      <c r="HA87" s="380"/>
      <c r="HB87" s="380"/>
      <c r="HC87" s="380"/>
      <c r="HD87" s="380"/>
      <c r="HE87" s="380"/>
      <c r="HF87" s="380"/>
      <c r="HG87" s="380"/>
      <c r="HH87" s="380"/>
      <c r="HI87" s="380"/>
      <c r="HJ87" s="380"/>
      <c r="HK87" s="380"/>
      <c r="HL87" s="380"/>
      <c r="HM87" s="380"/>
      <c r="HN87" s="380"/>
      <c r="HO87" s="380"/>
      <c r="HP87" s="380"/>
      <c r="HQ87" s="380"/>
      <c r="HR87" s="380"/>
      <c r="HS87" s="380"/>
      <c r="HT87" s="380"/>
      <c r="HU87" s="380"/>
      <c r="HV87" s="380"/>
      <c r="HW87" s="380"/>
      <c r="HX87" s="380"/>
      <c r="HY87" s="380"/>
      <c r="HZ87" s="380"/>
      <c r="IA87" s="380"/>
      <c r="IB87" s="380"/>
      <c r="IC87" s="380"/>
      <c r="ID87" s="380"/>
      <c r="IE87" s="380"/>
      <c r="IF87" s="380"/>
      <c r="IG87" s="380"/>
      <c r="IH87" s="380"/>
      <c r="II87" s="380"/>
      <c r="IJ87" s="380"/>
      <c r="IK87" s="380"/>
      <c r="IL87" s="380"/>
      <c r="IM87" s="380"/>
      <c r="IN87" s="380"/>
      <c r="IO87" s="380"/>
      <c r="IP87" s="380"/>
      <c r="IQ87" s="380"/>
      <c r="IR87" s="380"/>
      <c r="IS87" s="380"/>
      <c r="IT87" s="380"/>
      <c r="IU87" s="380"/>
      <c r="IV87" s="380"/>
    </row>
    <row r="88" spans="1:198" s="11" customFormat="1" ht="33.75" customHeight="1">
      <c r="A88" s="111">
        <v>67</v>
      </c>
      <c r="B88" s="47" t="s">
        <v>1267</v>
      </c>
      <c r="C88" s="138" t="s">
        <v>1268</v>
      </c>
      <c r="D88" s="48" t="s">
        <v>963</v>
      </c>
      <c r="E88" s="48" t="s">
        <v>603</v>
      </c>
      <c r="F88" s="48">
        <v>15800</v>
      </c>
      <c r="G88" s="48">
        <v>9000</v>
      </c>
      <c r="H88" s="48">
        <v>2018</v>
      </c>
      <c r="I88" s="48">
        <v>2020</v>
      </c>
      <c r="J88" s="100"/>
      <c r="K88" s="48" t="s">
        <v>796</v>
      </c>
      <c r="L88" s="54" t="s">
        <v>737</v>
      </c>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row>
    <row r="89" spans="1:256" s="13" customFormat="1" ht="27" customHeight="1">
      <c r="A89" s="62">
        <v>68</v>
      </c>
      <c r="B89" s="50" t="s">
        <v>1269</v>
      </c>
      <c r="C89" s="50" t="s">
        <v>1270</v>
      </c>
      <c r="D89" s="40" t="s">
        <v>1199</v>
      </c>
      <c r="E89" s="91" t="s">
        <v>695</v>
      </c>
      <c r="F89" s="56">
        <v>34690</v>
      </c>
      <c r="G89" s="56">
        <v>7000</v>
      </c>
      <c r="H89" s="48">
        <v>2015</v>
      </c>
      <c r="I89" s="54" t="s">
        <v>795</v>
      </c>
      <c r="J89" s="88"/>
      <c r="K89" s="48" t="s">
        <v>1271</v>
      </c>
      <c r="L89" s="54" t="s">
        <v>737</v>
      </c>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row>
    <row r="90" spans="1:198" s="7" customFormat="1" ht="24" customHeight="1">
      <c r="A90" s="111">
        <v>69</v>
      </c>
      <c r="B90" s="356" t="s">
        <v>1272</v>
      </c>
      <c r="C90" s="50" t="s">
        <v>1273</v>
      </c>
      <c r="D90" s="48" t="s">
        <v>602</v>
      </c>
      <c r="E90" s="91" t="s">
        <v>695</v>
      </c>
      <c r="F90" s="49">
        <v>36000</v>
      </c>
      <c r="G90" s="49">
        <v>5000</v>
      </c>
      <c r="H90" s="48">
        <v>2017</v>
      </c>
      <c r="I90" s="54">
        <v>2019</v>
      </c>
      <c r="J90" s="94"/>
      <c r="K90" s="48" t="s">
        <v>1274</v>
      </c>
      <c r="L90" s="54" t="s">
        <v>737</v>
      </c>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c r="EY90" s="103"/>
      <c r="EZ90" s="103"/>
      <c r="FA90" s="103"/>
      <c r="FB90" s="103"/>
      <c r="FC90" s="103"/>
      <c r="FD90" s="103"/>
      <c r="FE90" s="103"/>
      <c r="FF90" s="103"/>
      <c r="FG90" s="103"/>
      <c r="FH90" s="103"/>
      <c r="FI90" s="103"/>
      <c r="FJ90" s="103"/>
      <c r="FK90" s="103"/>
      <c r="FL90" s="103"/>
      <c r="FM90" s="103"/>
      <c r="FN90" s="103"/>
      <c r="FO90" s="103"/>
      <c r="FP90" s="103"/>
      <c r="FQ90" s="103"/>
      <c r="FR90" s="103"/>
      <c r="FS90" s="103"/>
      <c r="FT90" s="103"/>
      <c r="FU90" s="103"/>
      <c r="FV90" s="103"/>
      <c r="FW90" s="103"/>
      <c r="FX90" s="103"/>
      <c r="FY90" s="103"/>
      <c r="FZ90" s="103"/>
      <c r="GA90" s="103"/>
      <c r="GB90" s="103"/>
      <c r="GC90" s="103"/>
      <c r="GD90" s="103"/>
      <c r="GE90" s="103"/>
      <c r="GF90" s="103"/>
      <c r="GG90" s="103"/>
      <c r="GH90" s="103"/>
      <c r="GI90" s="103"/>
      <c r="GJ90" s="103"/>
      <c r="GK90" s="103"/>
      <c r="GL90" s="103"/>
      <c r="GM90" s="103"/>
      <c r="GN90" s="103"/>
      <c r="GO90" s="103"/>
      <c r="GP90" s="103"/>
    </row>
    <row r="91" spans="1:12" s="7" customFormat="1" ht="24.75" customHeight="1">
      <c r="A91" s="62">
        <v>70</v>
      </c>
      <c r="B91" s="50" t="s">
        <v>1275</v>
      </c>
      <c r="C91" s="50" t="s">
        <v>1276</v>
      </c>
      <c r="D91" s="48" t="s">
        <v>1006</v>
      </c>
      <c r="E91" s="91" t="s">
        <v>695</v>
      </c>
      <c r="F91" s="56">
        <v>30000</v>
      </c>
      <c r="G91" s="56">
        <v>8000</v>
      </c>
      <c r="H91" s="48">
        <v>2017</v>
      </c>
      <c r="I91" s="54" t="s">
        <v>1220</v>
      </c>
      <c r="J91" s="88"/>
      <c r="K91" s="48" t="s">
        <v>1277</v>
      </c>
      <c r="L91" s="54" t="s">
        <v>737</v>
      </c>
    </row>
    <row r="92" spans="1:12" s="7" customFormat="1" ht="27" customHeight="1">
      <c r="A92" s="111">
        <v>71</v>
      </c>
      <c r="B92" s="50" t="s">
        <v>1278</v>
      </c>
      <c r="C92" s="50" t="s">
        <v>1279</v>
      </c>
      <c r="D92" s="48" t="s">
        <v>1006</v>
      </c>
      <c r="E92" s="91" t="s">
        <v>695</v>
      </c>
      <c r="F92" s="56">
        <v>28516</v>
      </c>
      <c r="G92" s="56">
        <v>10000</v>
      </c>
      <c r="H92" s="48">
        <v>2017</v>
      </c>
      <c r="I92" s="54" t="s">
        <v>1220</v>
      </c>
      <c r="J92" s="88"/>
      <c r="K92" s="48" t="s">
        <v>1280</v>
      </c>
      <c r="L92" s="54" t="s">
        <v>737</v>
      </c>
    </row>
    <row r="93" spans="1:198" s="11" customFormat="1" ht="30.75" customHeight="1">
      <c r="A93" s="62">
        <v>72</v>
      </c>
      <c r="B93" s="53" t="s">
        <v>1281</v>
      </c>
      <c r="C93" s="58" t="s">
        <v>1282</v>
      </c>
      <c r="D93" s="48" t="s">
        <v>963</v>
      </c>
      <c r="E93" s="48" t="s">
        <v>614</v>
      </c>
      <c r="F93" s="51">
        <v>72000</v>
      </c>
      <c r="G93" s="48">
        <v>30000</v>
      </c>
      <c r="H93" s="48">
        <v>2018.5</v>
      </c>
      <c r="I93" s="48">
        <v>2020</v>
      </c>
      <c r="J93" s="100"/>
      <c r="K93" s="52" t="s">
        <v>829</v>
      </c>
      <c r="L93" s="54" t="s">
        <v>737</v>
      </c>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row>
    <row r="94" spans="1:197" s="11" customFormat="1" ht="30.75" customHeight="1">
      <c r="A94" s="111">
        <v>73</v>
      </c>
      <c r="B94" s="357" t="s">
        <v>1283</v>
      </c>
      <c r="C94" s="242" t="s">
        <v>1284</v>
      </c>
      <c r="D94" s="243" t="s">
        <v>1199</v>
      </c>
      <c r="E94" s="48" t="s">
        <v>832</v>
      </c>
      <c r="F94" s="48">
        <v>63500</v>
      </c>
      <c r="G94" s="48">
        <v>10000</v>
      </c>
      <c r="H94" s="48">
        <v>2015.8</v>
      </c>
      <c r="I94" s="48">
        <v>2020.12</v>
      </c>
      <c r="J94" s="100" t="s">
        <v>1285</v>
      </c>
      <c r="K94" s="101" t="s">
        <v>1286</v>
      </c>
      <c r="L94" s="54" t="s">
        <v>737</v>
      </c>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row>
    <row r="95" spans="1:197" s="11" customFormat="1" ht="55.5" customHeight="1">
      <c r="A95" s="62">
        <v>74</v>
      </c>
      <c r="B95" s="357" t="s">
        <v>1287</v>
      </c>
      <c r="C95" s="242" t="s">
        <v>1288</v>
      </c>
      <c r="D95" s="243" t="s">
        <v>963</v>
      </c>
      <c r="E95" s="48" t="s">
        <v>832</v>
      </c>
      <c r="F95" s="48">
        <v>21520</v>
      </c>
      <c r="G95" s="48">
        <v>8000</v>
      </c>
      <c r="H95" s="48">
        <v>2018.12</v>
      </c>
      <c r="I95" s="48">
        <v>2020.12</v>
      </c>
      <c r="J95" s="100"/>
      <c r="K95" s="101" t="s">
        <v>1289</v>
      </c>
      <c r="L95" s="54" t="s">
        <v>737</v>
      </c>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row>
    <row r="96" spans="1:202" s="7" customFormat="1" ht="24.75" customHeight="1">
      <c r="A96" s="111">
        <v>75</v>
      </c>
      <c r="B96" s="46" t="s">
        <v>1290</v>
      </c>
      <c r="C96" s="50" t="s">
        <v>1291</v>
      </c>
      <c r="D96" s="43" t="s">
        <v>1006</v>
      </c>
      <c r="E96" s="43" t="s">
        <v>626</v>
      </c>
      <c r="F96" s="48">
        <v>80000</v>
      </c>
      <c r="G96" s="48">
        <v>20000</v>
      </c>
      <c r="H96" s="43">
        <v>2018</v>
      </c>
      <c r="I96" s="43">
        <v>2020.6</v>
      </c>
      <c r="J96" s="94"/>
      <c r="K96" s="48" t="s">
        <v>1292</v>
      </c>
      <c r="L96" s="54" t="s">
        <v>737</v>
      </c>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03"/>
      <c r="DF96" s="103"/>
      <c r="DG96" s="103"/>
      <c r="DH96" s="103"/>
      <c r="DI96" s="103"/>
      <c r="DJ96" s="103"/>
      <c r="DK96" s="103"/>
      <c r="DL96" s="103"/>
      <c r="DM96" s="103"/>
      <c r="DN96" s="103"/>
      <c r="DO96" s="103"/>
      <c r="DP96" s="103"/>
      <c r="DQ96" s="103"/>
      <c r="DR96" s="103"/>
      <c r="DS96" s="103"/>
      <c r="DT96" s="103"/>
      <c r="DU96" s="103"/>
      <c r="DV96" s="103"/>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c r="EU96" s="103"/>
      <c r="EV96" s="103"/>
      <c r="EW96" s="103"/>
      <c r="EX96" s="103"/>
      <c r="EY96" s="103"/>
      <c r="EZ96" s="103"/>
      <c r="FA96" s="103"/>
      <c r="FB96" s="103"/>
      <c r="FC96" s="103"/>
      <c r="FD96" s="103"/>
      <c r="FE96" s="103"/>
      <c r="FF96" s="103"/>
      <c r="FG96" s="103"/>
      <c r="FH96" s="103"/>
      <c r="FI96" s="103"/>
      <c r="FJ96" s="103"/>
      <c r="FK96" s="103"/>
      <c r="FL96" s="103"/>
      <c r="FM96" s="103"/>
      <c r="FN96" s="103"/>
      <c r="FO96" s="103"/>
      <c r="FP96" s="103"/>
      <c r="FQ96" s="103"/>
      <c r="FR96" s="103"/>
      <c r="FS96" s="103"/>
      <c r="FT96" s="103"/>
      <c r="FU96" s="103"/>
      <c r="FV96" s="103"/>
      <c r="FW96" s="103"/>
      <c r="FX96" s="103"/>
      <c r="FY96" s="103"/>
      <c r="FZ96" s="103"/>
      <c r="GA96" s="103"/>
      <c r="GB96" s="103"/>
      <c r="GC96" s="103"/>
      <c r="GD96" s="103"/>
      <c r="GE96" s="103"/>
      <c r="GF96" s="103"/>
      <c r="GG96" s="103"/>
      <c r="GH96" s="103"/>
      <c r="GI96" s="103"/>
      <c r="GJ96" s="103"/>
      <c r="GK96" s="103"/>
      <c r="GL96" s="103"/>
      <c r="GM96" s="103"/>
      <c r="GN96" s="103"/>
      <c r="GO96" s="103"/>
      <c r="GP96" s="11"/>
      <c r="GQ96" s="11"/>
      <c r="GR96" s="11"/>
      <c r="GS96" s="11"/>
      <c r="GT96" s="11"/>
    </row>
    <row r="97" spans="1:202" s="7" customFormat="1" ht="24.75" customHeight="1">
      <c r="A97" s="62">
        <v>76</v>
      </c>
      <c r="B97" s="46" t="s">
        <v>1293</v>
      </c>
      <c r="C97" s="358" t="s">
        <v>1294</v>
      </c>
      <c r="D97" s="245" t="s">
        <v>1006</v>
      </c>
      <c r="E97" s="43" t="s">
        <v>626</v>
      </c>
      <c r="F97" s="245">
        <v>93000</v>
      </c>
      <c r="G97" s="48">
        <v>20000</v>
      </c>
      <c r="H97" s="43">
        <v>2017.4</v>
      </c>
      <c r="I97" s="43">
        <v>2020</v>
      </c>
      <c r="J97" s="94" t="s">
        <v>928</v>
      </c>
      <c r="K97" s="245" t="s">
        <v>1295</v>
      </c>
      <c r="L97" s="54" t="s">
        <v>737</v>
      </c>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03"/>
      <c r="DF97" s="103"/>
      <c r="DG97" s="103"/>
      <c r="DH97" s="103"/>
      <c r="DI97" s="103"/>
      <c r="DJ97" s="103"/>
      <c r="DK97" s="103"/>
      <c r="DL97" s="103"/>
      <c r="DM97" s="103"/>
      <c r="DN97" s="103"/>
      <c r="DO97" s="103"/>
      <c r="DP97" s="103"/>
      <c r="DQ97" s="103"/>
      <c r="DR97" s="103"/>
      <c r="DS97" s="103"/>
      <c r="DT97" s="103"/>
      <c r="DU97" s="103"/>
      <c r="DV97" s="103"/>
      <c r="DW97" s="103"/>
      <c r="DX97" s="103"/>
      <c r="DY97" s="103"/>
      <c r="DZ97" s="103"/>
      <c r="EA97" s="103"/>
      <c r="EB97" s="103"/>
      <c r="EC97" s="103"/>
      <c r="ED97" s="103"/>
      <c r="EE97" s="103"/>
      <c r="EF97" s="103"/>
      <c r="EG97" s="103"/>
      <c r="EH97" s="103"/>
      <c r="EI97" s="103"/>
      <c r="EJ97" s="103"/>
      <c r="EK97" s="103"/>
      <c r="EL97" s="103"/>
      <c r="EM97" s="103"/>
      <c r="EN97" s="103"/>
      <c r="EO97" s="103"/>
      <c r="EP97" s="103"/>
      <c r="EQ97" s="103"/>
      <c r="ER97" s="103"/>
      <c r="ES97" s="103"/>
      <c r="ET97" s="103"/>
      <c r="EU97" s="103"/>
      <c r="EV97" s="103"/>
      <c r="EW97" s="103"/>
      <c r="EX97" s="103"/>
      <c r="EY97" s="103"/>
      <c r="EZ97" s="103"/>
      <c r="FA97" s="103"/>
      <c r="FB97" s="103"/>
      <c r="FC97" s="103"/>
      <c r="FD97" s="103"/>
      <c r="FE97" s="103"/>
      <c r="FF97" s="103"/>
      <c r="FG97" s="103"/>
      <c r="FH97" s="103"/>
      <c r="FI97" s="103"/>
      <c r="FJ97" s="103"/>
      <c r="FK97" s="103"/>
      <c r="FL97" s="103"/>
      <c r="FM97" s="103"/>
      <c r="FN97" s="103"/>
      <c r="FO97" s="103"/>
      <c r="FP97" s="103"/>
      <c r="FQ97" s="103"/>
      <c r="FR97" s="103"/>
      <c r="FS97" s="103"/>
      <c r="FT97" s="103"/>
      <c r="FU97" s="103"/>
      <c r="FV97" s="103"/>
      <c r="FW97" s="103"/>
      <c r="FX97" s="103"/>
      <c r="FY97" s="103"/>
      <c r="FZ97" s="103"/>
      <c r="GA97" s="103"/>
      <c r="GB97" s="103"/>
      <c r="GC97" s="103"/>
      <c r="GD97" s="103"/>
      <c r="GE97" s="103"/>
      <c r="GF97" s="103"/>
      <c r="GG97" s="103"/>
      <c r="GH97" s="103"/>
      <c r="GI97" s="103"/>
      <c r="GJ97" s="103"/>
      <c r="GK97" s="103"/>
      <c r="GL97" s="103"/>
      <c r="GM97" s="103"/>
      <c r="GN97" s="103"/>
      <c r="GO97" s="103"/>
      <c r="GP97" s="11"/>
      <c r="GQ97" s="11"/>
      <c r="GR97" s="11"/>
      <c r="GS97" s="11"/>
      <c r="GT97" s="11"/>
    </row>
    <row r="98" spans="1:202" s="152" customFormat="1" ht="30" customHeight="1">
      <c r="A98" s="111">
        <v>77</v>
      </c>
      <c r="B98" s="46" t="s">
        <v>1296</v>
      </c>
      <c r="C98" s="46" t="s">
        <v>1297</v>
      </c>
      <c r="D98" s="48" t="s">
        <v>602</v>
      </c>
      <c r="E98" s="48" t="s">
        <v>1298</v>
      </c>
      <c r="F98" s="48">
        <v>26134</v>
      </c>
      <c r="G98" s="48">
        <v>5000</v>
      </c>
      <c r="H98" s="48">
        <v>2017</v>
      </c>
      <c r="I98" s="48">
        <v>2019</v>
      </c>
      <c r="J98" s="100"/>
      <c r="K98" s="101" t="s">
        <v>1299</v>
      </c>
      <c r="L98" s="54" t="s">
        <v>737</v>
      </c>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11"/>
      <c r="GQ98" s="11"/>
      <c r="GR98" s="11"/>
      <c r="GS98" s="11"/>
      <c r="GT98" s="11"/>
    </row>
    <row r="99" spans="1:202" s="152" customFormat="1" ht="43.5" customHeight="1">
      <c r="A99" s="62">
        <v>78</v>
      </c>
      <c r="B99" s="46" t="s">
        <v>1300</v>
      </c>
      <c r="C99" s="46" t="s">
        <v>1301</v>
      </c>
      <c r="D99" s="48" t="s">
        <v>620</v>
      </c>
      <c r="E99" s="48" t="s">
        <v>1302</v>
      </c>
      <c r="F99" s="48">
        <v>28801</v>
      </c>
      <c r="G99" s="48">
        <v>18000</v>
      </c>
      <c r="H99" s="48">
        <v>2018.6</v>
      </c>
      <c r="I99" s="48">
        <v>2019</v>
      </c>
      <c r="J99" s="100"/>
      <c r="K99" s="101" t="s">
        <v>1303</v>
      </c>
      <c r="L99" s="54" t="s">
        <v>737</v>
      </c>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11"/>
      <c r="GQ99" s="11"/>
      <c r="GR99" s="11"/>
      <c r="GS99" s="11"/>
      <c r="GT99" s="11"/>
    </row>
    <row r="100" spans="1:198" s="15" customFormat="1" ht="24.75" customHeight="1">
      <c r="A100" s="111" t="s">
        <v>834</v>
      </c>
      <c r="B100" s="39"/>
      <c r="C100" s="359">
        <v>46</v>
      </c>
      <c r="D100" s="360"/>
      <c r="E100" s="360"/>
      <c r="F100" s="361">
        <f>SUM(F101,F112,F154,F156)</f>
        <v>2837259.53</v>
      </c>
      <c r="G100" s="361">
        <f>SUM(G101,G112,G154,G156)</f>
        <v>374206</v>
      </c>
      <c r="H100" s="360"/>
      <c r="I100" s="360"/>
      <c r="J100" s="371"/>
      <c r="K100" s="372"/>
      <c r="L100" s="372"/>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8"/>
      <c r="BX100" s="298"/>
      <c r="BY100" s="298"/>
      <c r="BZ100" s="298"/>
      <c r="CA100" s="298"/>
      <c r="CB100" s="298"/>
      <c r="CC100" s="298"/>
      <c r="CD100" s="298"/>
      <c r="CE100" s="298"/>
      <c r="CF100" s="298"/>
      <c r="CG100" s="298"/>
      <c r="CH100" s="298"/>
      <c r="CI100" s="298"/>
      <c r="CJ100" s="298"/>
      <c r="CK100" s="298"/>
      <c r="CL100" s="298"/>
      <c r="CM100" s="298"/>
      <c r="CN100" s="298"/>
      <c r="CO100" s="298"/>
      <c r="CP100" s="298"/>
      <c r="CQ100" s="298"/>
      <c r="CR100" s="298"/>
      <c r="CS100" s="298"/>
      <c r="CT100" s="298"/>
      <c r="CU100" s="298"/>
      <c r="CV100" s="298"/>
      <c r="CW100" s="298"/>
      <c r="CX100" s="298"/>
      <c r="CY100" s="298"/>
      <c r="CZ100" s="298"/>
      <c r="DA100" s="298"/>
      <c r="DB100" s="298"/>
      <c r="DC100" s="298"/>
      <c r="DD100" s="298"/>
      <c r="DE100" s="298"/>
      <c r="DF100" s="298"/>
      <c r="DG100" s="298"/>
      <c r="DH100" s="298"/>
      <c r="DI100" s="298"/>
      <c r="DJ100" s="298"/>
      <c r="DK100" s="298"/>
      <c r="DL100" s="298"/>
      <c r="DM100" s="298"/>
      <c r="DN100" s="298"/>
      <c r="DO100" s="298"/>
      <c r="DP100" s="298"/>
      <c r="DQ100" s="298"/>
      <c r="DR100" s="298"/>
      <c r="DS100" s="298"/>
      <c r="DT100" s="298"/>
      <c r="DU100" s="298"/>
      <c r="DV100" s="298"/>
      <c r="DW100" s="298"/>
      <c r="DX100" s="298"/>
      <c r="DY100" s="298"/>
      <c r="DZ100" s="298"/>
      <c r="EA100" s="298"/>
      <c r="EB100" s="298"/>
      <c r="EC100" s="298"/>
      <c r="ED100" s="298"/>
      <c r="EE100" s="298"/>
      <c r="EF100" s="298"/>
      <c r="EG100" s="298"/>
      <c r="EH100" s="298"/>
      <c r="EI100" s="298"/>
      <c r="EJ100" s="298"/>
      <c r="EK100" s="298"/>
      <c r="EL100" s="298"/>
      <c r="EM100" s="298"/>
      <c r="EN100" s="298"/>
      <c r="EO100" s="298"/>
      <c r="EP100" s="298"/>
      <c r="EQ100" s="298"/>
      <c r="ER100" s="298"/>
      <c r="ES100" s="298"/>
      <c r="ET100" s="298"/>
      <c r="EU100" s="298"/>
      <c r="EV100" s="298"/>
      <c r="EW100" s="298"/>
      <c r="EX100" s="298"/>
      <c r="EY100" s="298"/>
      <c r="EZ100" s="298"/>
      <c r="FA100" s="298"/>
      <c r="FB100" s="298"/>
      <c r="FC100" s="298"/>
      <c r="FD100" s="298"/>
      <c r="FE100" s="298"/>
      <c r="FF100" s="298"/>
      <c r="FG100" s="298"/>
      <c r="FH100" s="298"/>
      <c r="FI100" s="298"/>
      <c r="FJ100" s="298"/>
      <c r="FK100" s="298"/>
      <c r="FL100" s="298"/>
      <c r="FM100" s="298"/>
      <c r="FN100" s="298"/>
      <c r="FO100" s="298"/>
      <c r="FP100" s="298"/>
      <c r="FQ100" s="298"/>
      <c r="FR100" s="298"/>
      <c r="FS100" s="298"/>
      <c r="FT100" s="298"/>
      <c r="FU100" s="298"/>
      <c r="FV100" s="298"/>
      <c r="FW100" s="298"/>
      <c r="FX100" s="298"/>
      <c r="FY100" s="298"/>
      <c r="FZ100" s="298"/>
      <c r="GA100" s="298"/>
      <c r="GB100" s="298"/>
      <c r="GC100" s="298"/>
      <c r="GD100" s="298"/>
      <c r="GE100" s="298"/>
      <c r="GF100" s="298"/>
      <c r="GG100" s="298"/>
      <c r="GH100" s="298"/>
      <c r="GI100" s="298"/>
      <c r="GJ100" s="298"/>
      <c r="GK100" s="298"/>
      <c r="GL100" s="298"/>
      <c r="GM100" s="298"/>
      <c r="GN100" s="298"/>
      <c r="GO100" s="298"/>
      <c r="GP100" s="298"/>
    </row>
    <row r="101" spans="1:12" ht="24.75" customHeight="1">
      <c r="A101" s="111" t="s">
        <v>835</v>
      </c>
      <c r="B101" s="41"/>
      <c r="C101" s="330">
        <v>7</v>
      </c>
      <c r="D101" s="331"/>
      <c r="E101" s="331"/>
      <c r="F101" s="362">
        <f>SUM(F102,F104,F106)</f>
        <v>59364.05</v>
      </c>
      <c r="G101" s="362">
        <f>SUM(G102,G104,G106)</f>
        <v>20500</v>
      </c>
      <c r="H101" s="331"/>
      <c r="I101" s="331"/>
      <c r="J101" s="347"/>
      <c r="K101" s="348"/>
      <c r="L101" s="348"/>
    </row>
    <row r="102" spans="1:12" ht="24.75" customHeight="1">
      <c r="A102" s="111" t="s">
        <v>836</v>
      </c>
      <c r="B102" s="41"/>
      <c r="C102" s="330">
        <v>1</v>
      </c>
      <c r="D102" s="331"/>
      <c r="E102" s="331"/>
      <c r="F102" s="362">
        <f>SUM(F103)</f>
        <v>10000</v>
      </c>
      <c r="G102" s="362">
        <f>SUM(G103)</f>
        <v>2000</v>
      </c>
      <c r="H102" s="331"/>
      <c r="I102" s="331"/>
      <c r="J102" s="347"/>
      <c r="K102" s="348"/>
      <c r="L102" s="348"/>
    </row>
    <row r="103" spans="1:197" s="11" customFormat="1" ht="32.25" customHeight="1">
      <c r="A103" s="111">
        <v>79</v>
      </c>
      <c r="B103" s="50" t="s">
        <v>1304</v>
      </c>
      <c r="C103" s="58" t="s">
        <v>1305</v>
      </c>
      <c r="D103" s="48" t="s">
        <v>963</v>
      </c>
      <c r="E103" s="48" t="s">
        <v>1306</v>
      </c>
      <c r="F103" s="48">
        <v>10000</v>
      </c>
      <c r="G103" s="48">
        <v>2000</v>
      </c>
      <c r="H103" s="52">
        <v>2018</v>
      </c>
      <c r="I103" s="52">
        <v>2020</v>
      </c>
      <c r="J103" s="100"/>
      <c r="K103" s="52" t="s">
        <v>1307</v>
      </c>
      <c r="L103" s="48" t="s">
        <v>623</v>
      </c>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row>
    <row r="104" spans="1:12" ht="24.75" customHeight="1">
      <c r="A104" s="111" t="s">
        <v>1308</v>
      </c>
      <c r="B104" s="41"/>
      <c r="C104" s="330">
        <v>1</v>
      </c>
      <c r="D104" s="331"/>
      <c r="E104" s="331"/>
      <c r="F104" s="331">
        <f>SUM(F105)</f>
        <v>5764</v>
      </c>
      <c r="G104" s="331">
        <f>SUM(G105)</f>
        <v>3000</v>
      </c>
      <c r="H104" s="331"/>
      <c r="I104" s="331"/>
      <c r="J104" s="347"/>
      <c r="K104" s="348"/>
      <c r="L104" s="373"/>
    </row>
    <row r="105" spans="1:202" s="19" customFormat="1" ht="25.5" customHeight="1">
      <c r="A105" s="62">
        <v>80</v>
      </c>
      <c r="B105" s="50" t="s">
        <v>1309</v>
      </c>
      <c r="C105" s="58" t="s">
        <v>1310</v>
      </c>
      <c r="D105" s="52" t="s">
        <v>963</v>
      </c>
      <c r="E105" s="52" t="s">
        <v>720</v>
      </c>
      <c r="F105" s="276">
        <v>5764</v>
      </c>
      <c r="G105" s="276">
        <v>3000</v>
      </c>
      <c r="H105" s="52">
        <v>2018</v>
      </c>
      <c r="I105" s="52">
        <v>2020</v>
      </c>
      <c r="J105" s="374"/>
      <c r="K105" s="52" t="s">
        <v>1311</v>
      </c>
      <c r="L105" s="48" t="s">
        <v>623</v>
      </c>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c r="EB105" s="375"/>
      <c r="EC105" s="375"/>
      <c r="ED105" s="375"/>
      <c r="EE105" s="375"/>
      <c r="EF105" s="375"/>
      <c r="EG105" s="375"/>
      <c r="EH105" s="375"/>
      <c r="EI105" s="375"/>
      <c r="EJ105" s="375"/>
      <c r="EK105" s="375"/>
      <c r="EL105" s="375"/>
      <c r="EM105" s="375"/>
      <c r="EN105" s="375"/>
      <c r="EO105" s="375"/>
      <c r="EP105" s="375"/>
      <c r="EQ105" s="375"/>
      <c r="ER105" s="375"/>
      <c r="ES105" s="375"/>
      <c r="ET105" s="375"/>
      <c r="EU105" s="375"/>
      <c r="EV105" s="375"/>
      <c r="EW105" s="375"/>
      <c r="EX105" s="375"/>
      <c r="EY105" s="375"/>
      <c r="EZ105" s="375"/>
      <c r="FA105" s="375"/>
      <c r="FB105" s="375"/>
      <c r="FC105" s="375"/>
      <c r="FD105" s="375"/>
      <c r="FE105" s="375"/>
      <c r="FF105" s="375"/>
      <c r="FG105" s="375"/>
      <c r="FH105" s="375"/>
      <c r="FI105" s="375"/>
      <c r="FJ105" s="375"/>
      <c r="FK105" s="375"/>
      <c r="FL105" s="375"/>
      <c r="FM105" s="375"/>
      <c r="FN105" s="375"/>
      <c r="FO105" s="375"/>
      <c r="FP105" s="375"/>
      <c r="FQ105" s="375"/>
      <c r="FR105" s="375"/>
      <c r="FS105" s="375"/>
      <c r="FT105" s="375"/>
      <c r="FU105" s="375"/>
      <c r="FV105" s="375"/>
      <c r="FW105" s="375"/>
      <c r="FX105" s="375"/>
      <c r="FY105" s="375"/>
      <c r="FZ105" s="375"/>
      <c r="GA105" s="375"/>
      <c r="GB105" s="375"/>
      <c r="GC105" s="375"/>
      <c r="GD105" s="375"/>
      <c r="GE105" s="375"/>
      <c r="GF105" s="297"/>
      <c r="GG105" s="297"/>
      <c r="GH105" s="297"/>
      <c r="GI105" s="297"/>
      <c r="GJ105" s="297"/>
      <c r="GK105" s="297"/>
      <c r="GL105" s="297"/>
      <c r="GM105" s="297"/>
      <c r="GN105" s="297"/>
      <c r="GO105" s="297"/>
      <c r="GP105" s="297"/>
      <c r="GQ105" s="25"/>
      <c r="GR105" s="25"/>
      <c r="GS105" s="25"/>
      <c r="GT105" s="25"/>
    </row>
    <row r="106" spans="1:12" ht="24.75" customHeight="1">
      <c r="A106" s="111" t="s">
        <v>1312</v>
      </c>
      <c r="B106" s="41"/>
      <c r="C106" s="330">
        <v>5</v>
      </c>
      <c r="D106" s="331"/>
      <c r="E106" s="331"/>
      <c r="F106" s="363">
        <f>SUM(F107:F111)</f>
        <v>43600.05</v>
      </c>
      <c r="G106" s="363">
        <f>SUM(G107:G111)</f>
        <v>15500</v>
      </c>
      <c r="H106" s="331"/>
      <c r="I106" s="331"/>
      <c r="J106" s="347"/>
      <c r="K106" s="348"/>
      <c r="L106" s="348"/>
    </row>
    <row r="107" spans="1:187" s="19" customFormat="1" ht="36" customHeight="1">
      <c r="A107" s="62">
        <v>81</v>
      </c>
      <c r="B107" s="364" t="s">
        <v>1313</v>
      </c>
      <c r="C107" s="50" t="s">
        <v>1314</v>
      </c>
      <c r="D107" s="52" t="s">
        <v>963</v>
      </c>
      <c r="E107" s="48" t="s">
        <v>1315</v>
      </c>
      <c r="F107" s="49">
        <v>12000</v>
      </c>
      <c r="G107" s="49">
        <v>5000</v>
      </c>
      <c r="H107" s="52">
        <v>2018</v>
      </c>
      <c r="I107" s="52">
        <v>2020</v>
      </c>
      <c r="J107" s="138"/>
      <c r="K107" s="91" t="s">
        <v>1316</v>
      </c>
      <c r="L107" s="91" t="s">
        <v>623</v>
      </c>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4"/>
      <c r="AY107" s="304"/>
      <c r="AZ107" s="304"/>
      <c r="BA107" s="304"/>
      <c r="BB107" s="304"/>
      <c r="BC107" s="304"/>
      <c r="BD107" s="304"/>
      <c r="BE107" s="304"/>
      <c r="BF107" s="304"/>
      <c r="BG107" s="304"/>
      <c r="BH107" s="304"/>
      <c r="BI107" s="304"/>
      <c r="BJ107" s="304"/>
      <c r="BK107" s="304"/>
      <c r="BL107" s="304"/>
      <c r="BM107" s="304"/>
      <c r="BN107" s="304"/>
      <c r="BO107" s="304"/>
      <c r="BP107" s="304"/>
      <c r="BQ107" s="304"/>
      <c r="BR107" s="304"/>
      <c r="BS107" s="304"/>
      <c r="BT107" s="304"/>
      <c r="BU107" s="304"/>
      <c r="BV107" s="304"/>
      <c r="BW107" s="304"/>
      <c r="BX107" s="304"/>
      <c r="BY107" s="304"/>
      <c r="BZ107" s="304"/>
      <c r="CA107" s="304"/>
      <c r="CB107" s="304"/>
      <c r="CC107" s="304"/>
      <c r="CD107" s="304"/>
      <c r="CE107" s="304"/>
      <c r="CF107" s="304"/>
      <c r="CG107" s="304"/>
      <c r="CH107" s="304"/>
      <c r="CI107" s="304"/>
      <c r="CJ107" s="304"/>
      <c r="CK107" s="304"/>
      <c r="CL107" s="304"/>
      <c r="CM107" s="304"/>
      <c r="CN107" s="304"/>
      <c r="CO107" s="304"/>
      <c r="CP107" s="304"/>
      <c r="CQ107" s="304"/>
      <c r="CR107" s="304"/>
      <c r="CS107" s="304"/>
      <c r="CT107" s="304"/>
      <c r="CU107" s="304"/>
      <c r="CV107" s="304"/>
      <c r="CW107" s="304"/>
      <c r="CX107" s="304"/>
      <c r="CY107" s="304"/>
      <c r="CZ107" s="304"/>
      <c r="DA107" s="304"/>
      <c r="DB107" s="304"/>
      <c r="DC107" s="304"/>
      <c r="DD107" s="304"/>
      <c r="DE107" s="304"/>
      <c r="DF107" s="304"/>
      <c r="DG107" s="304"/>
      <c r="DH107" s="304"/>
      <c r="DI107" s="304"/>
      <c r="DJ107" s="304"/>
      <c r="DK107" s="304"/>
      <c r="DL107" s="304"/>
      <c r="DM107" s="304"/>
      <c r="DN107" s="304"/>
      <c r="DO107" s="304"/>
      <c r="DP107" s="304"/>
      <c r="DQ107" s="304"/>
      <c r="DR107" s="304"/>
      <c r="DS107" s="304"/>
      <c r="DT107" s="304"/>
      <c r="DU107" s="304"/>
      <c r="DV107" s="304"/>
      <c r="DW107" s="304"/>
      <c r="DX107" s="304"/>
      <c r="DY107" s="304"/>
      <c r="DZ107" s="304"/>
      <c r="EA107" s="304"/>
      <c r="EB107" s="304"/>
      <c r="EC107" s="304"/>
      <c r="ED107" s="304"/>
      <c r="EE107" s="304"/>
      <c r="EF107" s="304"/>
      <c r="EG107" s="304"/>
      <c r="EH107" s="304"/>
      <c r="EI107" s="304"/>
      <c r="EJ107" s="304"/>
      <c r="EK107" s="304"/>
      <c r="EL107" s="304"/>
      <c r="EM107" s="304"/>
      <c r="EN107" s="304"/>
      <c r="EO107" s="304"/>
      <c r="EP107" s="304"/>
      <c r="EQ107" s="304"/>
      <c r="ER107" s="304"/>
      <c r="ES107" s="304"/>
      <c r="ET107" s="304"/>
      <c r="EU107" s="304"/>
      <c r="EV107" s="304"/>
      <c r="EW107" s="304"/>
      <c r="EX107" s="304"/>
      <c r="EY107" s="304"/>
      <c r="EZ107" s="304"/>
      <c r="FA107" s="304"/>
      <c r="FB107" s="304"/>
      <c r="FC107" s="304"/>
      <c r="FD107" s="304"/>
      <c r="FE107" s="304"/>
      <c r="FF107" s="304"/>
      <c r="FG107" s="304"/>
      <c r="FH107" s="304"/>
      <c r="FI107" s="304"/>
      <c r="FJ107" s="304"/>
      <c r="FK107" s="304"/>
      <c r="FL107" s="304"/>
      <c r="FM107" s="304"/>
      <c r="FN107" s="304"/>
      <c r="FO107" s="304"/>
      <c r="FP107" s="304"/>
      <c r="FQ107" s="304"/>
      <c r="FR107" s="304"/>
      <c r="FS107" s="304"/>
      <c r="FT107" s="304"/>
      <c r="FU107" s="304"/>
      <c r="FV107" s="304"/>
      <c r="FW107" s="304"/>
      <c r="FX107" s="304"/>
      <c r="FY107" s="304"/>
      <c r="FZ107" s="304"/>
      <c r="GA107" s="304"/>
      <c r="GB107" s="304"/>
      <c r="GC107" s="304"/>
      <c r="GD107" s="304"/>
      <c r="GE107" s="304"/>
    </row>
    <row r="108" spans="1:198" s="7" customFormat="1" ht="39" customHeight="1">
      <c r="A108" s="111">
        <v>82</v>
      </c>
      <c r="B108" s="50" t="s">
        <v>1317</v>
      </c>
      <c r="C108" s="50" t="s">
        <v>1318</v>
      </c>
      <c r="D108" s="48" t="s">
        <v>620</v>
      </c>
      <c r="E108" s="48" t="s">
        <v>885</v>
      </c>
      <c r="F108" s="48">
        <v>8205.15</v>
      </c>
      <c r="G108" s="48">
        <v>1000</v>
      </c>
      <c r="H108" s="48">
        <v>2018.6</v>
      </c>
      <c r="I108" s="48">
        <v>2019.12</v>
      </c>
      <c r="J108" s="100"/>
      <c r="K108" s="101" t="s">
        <v>1319</v>
      </c>
      <c r="L108" s="91" t="s">
        <v>623</v>
      </c>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103"/>
      <c r="DZ108" s="103"/>
      <c r="EA108" s="103"/>
      <c r="EB108" s="103"/>
      <c r="EC108" s="103"/>
      <c r="ED108" s="103"/>
      <c r="EE108" s="103"/>
      <c r="EF108" s="103"/>
      <c r="EG108" s="103"/>
      <c r="EH108" s="103"/>
      <c r="EI108" s="103"/>
      <c r="EJ108" s="103"/>
      <c r="EK108" s="103"/>
      <c r="EL108" s="103"/>
      <c r="EM108" s="103"/>
      <c r="EN108" s="103"/>
      <c r="EO108" s="103"/>
      <c r="EP108" s="103"/>
      <c r="EQ108" s="103"/>
      <c r="ER108" s="103"/>
      <c r="ES108" s="103"/>
      <c r="ET108" s="103"/>
      <c r="EU108" s="103"/>
      <c r="EV108" s="103"/>
      <c r="EW108" s="103"/>
      <c r="EX108" s="103"/>
      <c r="EY108" s="103"/>
      <c r="EZ108" s="103"/>
      <c r="FA108" s="103"/>
      <c r="FB108" s="103"/>
      <c r="FC108" s="103"/>
      <c r="FD108" s="103"/>
      <c r="FE108" s="103"/>
      <c r="FF108" s="103"/>
      <c r="FG108" s="103"/>
      <c r="FH108" s="103"/>
      <c r="FI108" s="103"/>
      <c r="FJ108" s="103"/>
      <c r="FK108" s="103"/>
      <c r="FL108" s="103"/>
      <c r="FM108" s="103"/>
      <c r="FN108" s="103"/>
      <c r="FO108" s="103"/>
      <c r="FP108" s="103"/>
      <c r="FQ108" s="103"/>
      <c r="FR108" s="103"/>
      <c r="FS108" s="103"/>
      <c r="FT108" s="103"/>
      <c r="FU108" s="103"/>
      <c r="FV108" s="103"/>
      <c r="FW108" s="103"/>
      <c r="FX108" s="103"/>
      <c r="FY108" s="103"/>
      <c r="FZ108" s="103"/>
      <c r="GA108" s="103"/>
      <c r="GB108" s="103"/>
      <c r="GC108" s="103"/>
      <c r="GD108" s="103"/>
      <c r="GE108" s="103"/>
      <c r="GF108" s="103"/>
      <c r="GG108" s="103"/>
      <c r="GH108" s="103"/>
      <c r="GI108" s="103"/>
      <c r="GJ108" s="103"/>
      <c r="GK108" s="103"/>
      <c r="GL108" s="103"/>
      <c r="GM108" s="103"/>
      <c r="GN108" s="103"/>
      <c r="GO108" s="103"/>
      <c r="GP108" s="103"/>
    </row>
    <row r="109" spans="1:12" s="7" customFormat="1" ht="39" customHeight="1">
      <c r="A109" s="111">
        <v>83</v>
      </c>
      <c r="B109" s="50" t="s">
        <v>1320</v>
      </c>
      <c r="C109" s="50" t="s">
        <v>1321</v>
      </c>
      <c r="D109" s="48" t="s">
        <v>620</v>
      </c>
      <c r="E109" s="48" t="s">
        <v>885</v>
      </c>
      <c r="F109" s="48">
        <v>7894.9</v>
      </c>
      <c r="G109" s="48">
        <v>2000</v>
      </c>
      <c r="H109" s="48">
        <v>2018.6</v>
      </c>
      <c r="I109" s="48">
        <v>2019.12</v>
      </c>
      <c r="J109" s="100"/>
      <c r="K109" s="101" t="s">
        <v>1322</v>
      </c>
      <c r="L109" s="91" t="s">
        <v>623</v>
      </c>
    </row>
    <row r="110" spans="1:256" s="303" customFormat="1" ht="37.5" customHeight="1">
      <c r="A110" s="111">
        <v>84</v>
      </c>
      <c r="B110" s="365" t="s">
        <v>1323</v>
      </c>
      <c r="C110" s="365" t="s">
        <v>1324</v>
      </c>
      <c r="D110" s="48" t="s">
        <v>620</v>
      </c>
      <c r="E110" s="48" t="s">
        <v>885</v>
      </c>
      <c r="F110" s="366">
        <v>4500</v>
      </c>
      <c r="G110" s="366">
        <v>2000</v>
      </c>
      <c r="H110" s="366">
        <v>2018.9</v>
      </c>
      <c r="I110" s="366">
        <v>2019.12</v>
      </c>
      <c r="J110" s="100"/>
      <c r="K110" s="101" t="s">
        <v>1325</v>
      </c>
      <c r="L110" s="48" t="s">
        <v>623</v>
      </c>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11"/>
      <c r="GQ110" s="11"/>
      <c r="GR110" s="11"/>
      <c r="GS110" s="11"/>
      <c r="GT110" s="11"/>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row>
    <row r="111" spans="1:256" s="303" customFormat="1" ht="40.5" customHeight="1">
      <c r="A111" s="111">
        <v>85</v>
      </c>
      <c r="B111" s="365" t="s">
        <v>1326</v>
      </c>
      <c r="C111" s="365" t="s">
        <v>1327</v>
      </c>
      <c r="D111" s="48" t="s">
        <v>963</v>
      </c>
      <c r="E111" s="48" t="s">
        <v>1328</v>
      </c>
      <c r="F111" s="366">
        <v>11000</v>
      </c>
      <c r="G111" s="366">
        <v>5500</v>
      </c>
      <c r="H111" s="366">
        <v>2018.12</v>
      </c>
      <c r="I111" s="366">
        <v>2020</v>
      </c>
      <c r="J111" s="100"/>
      <c r="K111" s="101" t="s">
        <v>1329</v>
      </c>
      <c r="L111" s="48" t="s">
        <v>623</v>
      </c>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11"/>
      <c r="GQ111" s="11"/>
      <c r="GR111" s="11"/>
      <c r="GS111" s="11"/>
      <c r="GT111" s="11"/>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row>
    <row r="112" spans="1:12" ht="24.75" customHeight="1">
      <c r="A112" s="111" t="s">
        <v>888</v>
      </c>
      <c r="B112" s="41"/>
      <c r="C112" s="330">
        <v>33</v>
      </c>
      <c r="D112" s="331"/>
      <c r="E112" s="331"/>
      <c r="F112" s="367">
        <f>SUM(F113,F120,F122,F124,F133,F141,F151)</f>
        <v>1709009</v>
      </c>
      <c r="G112" s="367">
        <f>SUM(G113,G120,G122,G124,G133,G141,G151)</f>
        <v>312706</v>
      </c>
      <c r="H112" s="331"/>
      <c r="I112" s="331"/>
      <c r="J112" s="347"/>
      <c r="K112" s="348"/>
      <c r="L112" s="348"/>
    </row>
    <row r="113" spans="1:12" ht="24.75" customHeight="1">
      <c r="A113" s="111" t="s">
        <v>889</v>
      </c>
      <c r="B113" s="41"/>
      <c r="C113" s="330">
        <v>6</v>
      </c>
      <c r="D113" s="331"/>
      <c r="E113" s="331"/>
      <c r="F113" s="363">
        <f>SUM(F114:F119)</f>
        <v>226865</v>
      </c>
      <c r="G113" s="363">
        <f>SUM(G114:G119)</f>
        <v>48000</v>
      </c>
      <c r="H113" s="331"/>
      <c r="I113" s="331"/>
      <c r="J113" s="347"/>
      <c r="K113" s="348"/>
      <c r="L113" s="348"/>
    </row>
    <row r="114" spans="1:202" s="7" customFormat="1" ht="30.75" customHeight="1">
      <c r="A114" s="62">
        <v>86</v>
      </c>
      <c r="B114" s="50" t="s">
        <v>1330</v>
      </c>
      <c r="C114" s="50" t="s">
        <v>1331</v>
      </c>
      <c r="D114" s="48" t="s">
        <v>1006</v>
      </c>
      <c r="E114" s="48" t="s">
        <v>1332</v>
      </c>
      <c r="F114" s="48">
        <v>66129</v>
      </c>
      <c r="G114" s="48">
        <v>1000</v>
      </c>
      <c r="H114" s="48">
        <v>2017</v>
      </c>
      <c r="I114" s="48">
        <v>2020</v>
      </c>
      <c r="J114" s="89" t="s">
        <v>1333</v>
      </c>
      <c r="K114" s="48" t="s">
        <v>1334</v>
      </c>
      <c r="L114" s="62" t="s">
        <v>898</v>
      </c>
      <c r="GQ114" s="11"/>
      <c r="GR114" s="11"/>
      <c r="GS114" s="11"/>
      <c r="GT114" s="11"/>
    </row>
    <row r="115" spans="1:202" s="5" customFormat="1" ht="51" customHeight="1">
      <c r="A115" s="111">
        <v>87</v>
      </c>
      <c r="B115" s="50" t="s">
        <v>1335</v>
      </c>
      <c r="C115" s="50" t="s">
        <v>1336</v>
      </c>
      <c r="D115" s="48" t="s">
        <v>963</v>
      </c>
      <c r="E115" s="48" t="s">
        <v>1337</v>
      </c>
      <c r="F115" s="48">
        <v>26000</v>
      </c>
      <c r="G115" s="48">
        <v>6000</v>
      </c>
      <c r="H115" s="48">
        <v>2018.3</v>
      </c>
      <c r="I115" s="48">
        <v>2020</v>
      </c>
      <c r="J115" s="89" t="s">
        <v>1338</v>
      </c>
      <c r="K115" s="48" t="s">
        <v>1339</v>
      </c>
      <c r="L115" s="62" t="s">
        <v>898</v>
      </c>
      <c r="GQ115" s="152"/>
      <c r="GR115" s="152"/>
      <c r="GS115" s="152"/>
      <c r="GT115" s="152"/>
    </row>
    <row r="116" spans="1:12" s="7" customFormat="1" ht="42" customHeight="1">
      <c r="A116" s="62">
        <v>88</v>
      </c>
      <c r="B116" s="41" t="s">
        <v>1340</v>
      </c>
      <c r="C116" s="46" t="s">
        <v>1341</v>
      </c>
      <c r="D116" s="60" t="s">
        <v>620</v>
      </c>
      <c r="E116" s="43" t="s">
        <v>1342</v>
      </c>
      <c r="F116" s="60">
        <v>8000</v>
      </c>
      <c r="G116" s="60">
        <v>6000</v>
      </c>
      <c r="H116" s="325">
        <v>2018.1</v>
      </c>
      <c r="I116" s="101">
        <v>2019.11</v>
      </c>
      <c r="J116" s="376"/>
      <c r="K116" s="325" t="s">
        <v>1343</v>
      </c>
      <c r="L116" s="62" t="s">
        <v>898</v>
      </c>
    </row>
    <row r="117" spans="1:12" s="7" customFormat="1" ht="64.5" customHeight="1">
      <c r="A117" s="62">
        <v>89</v>
      </c>
      <c r="B117" s="41" t="s">
        <v>908</v>
      </c>
      <c r="C117" s="46" t="s">
        <v>909</v>
      </c>
      <c r="D117" s="43" t="s">
        <v>602</v>
      </c>
      <c r="E117" s="43" t="s">
        <v>1344</v>
      </c>
      <c r="F117" s="60">
        <v>25000</v>
      </c>
      <c r="G117" s="60">
        <v>5000</v>
      </c>
      <c r="H117" s="43">
        <v>2017.1</v>
      </c>
      <c r="I117" s="101" t="s">
        <v>627</v>
      </c>
      <c r="J117" s="100"/>
      <c r="K117" s="62" t="s">
        <v>907</v>
      </c>
      <c r="L117" s="62" t="s">
        <v>898</v>
      </c>
    </row>
    <row r="118" spans="1:256" s="169" customFormat="1" ht="49.5" customHeight="1">
      <c r="A118" s="111">
        <v>90</v>
      </c>
      <c r="B118" s="47" t="s">
        <v>1345</v>
      </c>
      <c r="C118" s="50" t="s">
        <v>1346</v>
      </c>
      <c r="D118" s="48" t="s">
        <v>1347</v>
      </c>
      <c r="E118" s="48" t="s">
        <v>614</v>
      </c>
      <c r="F118" s="292">
        <v>53736</v>
      </c>
      <c r="G118" s="49">
        <v>20000</v>
      </c>
      <c r="H118" s="48">
        <v>2018.11</v>
      </c>
      <c r="I118" s="48">
        <v>2025</v>
      </c>
      <c r="J118" s="100"/>
      <c r="K118" s="48" t="s">
        <v>1348</v>
      </c>
      <c r="L118" s="62" t="s">
        <v>898</v>
      </c>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row>
    <row r="119" spans="1:197" s="11" customFormat="1" ht="78" customHeight="1">
      <c r="A119" s="40">
        <v>91</v>
      </c>
      <c r="B119" s="50" t="s">
        <v>1349</v>
      </c>
      <c r="C119" s="50" t="s">
        <v>1350</v>
      </c>
      <c r="D119" s="48" t="s">
        <v>1006</v>
      </c>
      <c r="E119" s="48" t="s">
        <v>1351</v>
      </c>
      <c r="F119" s="48">
        <v>48000</v>
      </c>
      <c r="G119" s="48">
        <v>10000</v>
      </c>
      <c r="H119" s="48">
        <v>2017.12</v>
      </c>
      <c r="I119" s="48">
        <v>2020.12</v>
      </c>
      <c r="J119" s="100"/>
      <c r="K119" s="101" t="s">
        <v>1352</v>
      </c>
      <c r="L119" s="62" t="s">
        <v>898</v>
      </c>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row>
    <row r="120" spans="1:12" ht="24.75" customHeight="1">
      <c r="A120" s="111" t="s">
        <v>921</v>
      </c>
      <c r="B120" s="41"/>
      <c r="C120" s="330">
        <v>1</v>
      </c>
      <c r="D120" s="331"/>
      <c r="E120" s="331"/>
      <c r="F120" s="368">
        <f>SUM(F121)</f>
        <v>6000</v>
      </c>
      <c r="G120" s="368">
        <f>SUM(G121)</f>
        <v>1500</v>
      </c>
      <c r="H120" s="331"/>
      <c r="I120" s="331"/>
      <c r="J120" s="347"/>
      <c r="K120" s="348"/>
      <c r="L120" s="348"/>
    </row>
    <row r="121" spans="1:202" s="304" customFormat="1" ht="54.75" customHeight="1">
      <c r="A121" s="62">
        <v>92</v>
      </c>
      <c r="B121" s="369" t="s">
        <v>1353</v>
      </c>
      <c r="C121" s="369" t="s">
        <v>1354</v>
      </c>
      <c r="D121" s="52" t="s">
        <v>602</v>
      </c>
      <c r="E121" s="149" t="s">
        <v>626</v>
      </c>
      <c r="F121" s="370">
        <v>6000</v>
      </c>
      <c r="G121" s="370">
        <v>1500</v>
      </c>
      <c r="H121" s="43">
        <v>2017</v>
      </c>
      <c r="I121" s="48">
        <v>2019</v>
      </c>
      <c r="J121" s="377"/>
      <c r="K121" s="378" t="s">
        <v>929</v>
      </c>
      <c r="L121" s="91" t="s">
        <v>623</v>
      </c>
      <c r="M121" s="375"/>
      <c r="N121" s="375"/>
      <c r="O121" s="375"/>
      <c r="P121" s="375"/>
      <c r="Q121" s="375"/>
      <c r="R121" s="375"/>
      <c r="S121" s="375"/>
      <c r="T121" s="375"/>
      <c r="U121" s="375"/>
      <c r="V121" s="375"/>
      <c r="W121" s="375"/>
      <c r="X121" s="375"/>
      <c r="Y121" s="375"/>
      <c r="Z121" s="375"/>
      <c r="AA121" s="375"/>
      <c r="AB121" s="375"/>
      <c r="AC121" s="375"/>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5"/>
      <c r="AY121" s="375"/>
      <c r="AZ121" s="375"/>
      <c r="BA121" s="375"/>
      <c r="BB121" s="375"/>
      <c r="BC121" s="375"/>
      <c r="BD121" s="375"/>
      <c r="BE121" s="375"/>
      <c r="BF121" s="375"/>
      <c r="BG121" s="375"/>
      <c r="BH121" s="375"/>
      <c r="BI121" s="375"/>
      <c r="BJ121" s="375"/>
      <c r="BK121" s="375"/>
      <c r="BL121" s="375"/>
      <c r="BM121" s="375"/>
      <c r="BN121" s="375"/>
      <c r="BO121" s="375"/>
      <c r="BP121" s="375"/>
      <c r="BQ121" s="375"/>
      <c r="BR121" s="375"/>
      <c r="BS121" s="375"/>
      <c r="BT121" s="375"/>
      <c r="BU121" s="375"/>
      <c r="BV121" s="375"/>
      <c r="BW121" s="375"/>
      <c r="BX121" s="375"/>
      <c r="BY121" s="375"/>
      <c r="BZ121" s="375"/>
      <c r="CA121" s="375"/>
      <c r="CB121" s="375"/>
      <c r="CC121" s="375"/>
      <c r="CD121" s="375"/>
      <c r="CE121" s="375"/>
      <c r="CF121" s="375"/>
      <c r="CG121" s="375"/>
      <c r="CH121" s="375"/>
      <c r="CI121" s="375"/>
      <c r="CJ121" s="375"/>
      <c r="CK121" s="375"/>
      <c r="CL121" s="375"/>
      <c r="CM121" s="375"/>
      <c r="CN121" s="375"/>
      <c r="CO121" s="375"/>
      <c r="CP121" s="375"/>
      <c r="CQ121" s="375"/>
      <c r="CR121" s="375"/>
      <c r="CS121" s="375"/>
      <c r="CT121" s="375"/>
      <c r="CU121" s="375"/>
      <c r="CV121" s="375"/>
      <c r="CW121" s="375"/>
      <c r="CX121" s="375"/>
      <c r="CY121" s="375"/>
      <c r="CZ121" s="375"/>
      <c r="DA121" s="375"/>
      <c r="DB121" s="375"/>
      <c r="DC121" s="375"/>
      <c r="DD121" s="375"/>
      <c r="DE121" s="375"/>
      <c r="DF121" s="375"/>
      <c r="DG121" s="375"/>
      <c r="DH121" s="375"/>
      <c r="DI121" s="375"/>
      <c r="DJ121" s="375"/>
      <c r="DK121" s="375"/>
      <c r="DL121" s="375"/>
      <c r="DM121" s="375"/>
      <c r="DN121" s="375"/>
      <c r="DO121" s="375"/>
      <c r="DP121" s="375"/>
      <c r="DQ121" s="375"/>
      <c r="DR121" s="375"/>
      <c r="DS121" s="375"/>
      <c r="DT121" s="375"/>
      <c r="DU121" s="375"/>
      <c r="DV121" s="375"/>
      <c r="DW121" s="375"/>
      <c r="DX121" s="375"/>
      <c r="DY121" s="375"/>
      <c r="DZ121" s="375"/>
      <c r="EA121" s="375"/>
      <c r="EB121" s="375"/>
      <c r="EC121" s="375"/>
      <c r="ED121" s="375"/>
      <c r="EE121" s="375"/>
      <c r="EF121" s="375"/>
      <c r="EG121" s="375"/>
      <c r="EH121" s="375"/>
      <c r="EI121" s="375"/>
      <c r="EJ121" s="375"/>
      <c r="EK121" s="375"/>
      <c r="EL121" s="375"/>
      <c r="EM121" s="375"/>
      <c r="EN121" s="375"/>
      <c r="EO121" s="375"/>
      <c r="EP121" s="375"/>
      <c r="EQ121" s="375"/>
      <c r="ER121" s="375"/>
      <c r="ES121" s="375"/>
      <c r="ET121" s="375"/>
      <c r="EU121" s="375"/>
      <c r="EV121" s="375"/>
      <c r="EW121" s="375"/>
      <c r="EX121" s="375"/>
      <c r="EY121" s="375"/>
      <c r="EZ121" s="375"/>
      <c r="FA121" s="375"/>
      <c r="FB121" s="375"/>
      <c r="FC121" s="375"/>
      <c r="FD121" s="375"/>
      <c r="FE121" s="375"/>
      <c r="FF121" s="375"/>
      <c r="FG121" s="375"/>
      <c r="FH121" s="375"/>
      <c r="FI121" s="375"/>
      <c r="FJ121" s="375"/>
      <c r="FK121" s="375"/>
      <c r="FL121" s="375"/>
      <c r="FM121" s="375"/>
      <c r="FN121" s="375"/>
      <c r="FO121" s="375"/>
      <c r="FP121" s="375"/>
      <c r="FQ121" s="375"/>
      <c r="FR121" s="375"/>
      <c r="FS121" s="375"/>
      <c r="FT121" s="375"/>
      <c r="FU121" s="375"/>
      <c r="FV121" s="375"/>
      <c r="FW121" s="375"/>
      <c r="FX121" s="375"/>
      <c r="FY121" s="375"/>
      <c r="FZ121" s="375"/>
      <c r="GA121" s="375"/>
      <c r="GB121" s="375"/>
      <c r="GC121" s="375"/>
      <c r="GD121" s="375"/>
      <c r="GE121" s="375"/>
      <c r="GF121" s="7"/>
      <c r="GG121" s="7"/>
      <c r="GH121" s="7"/>
      <c r="GI121" s="7"/>
      <c r="GJ121" s="7"/>
      <c r="GK121" s="7"/>
      <c r="GL121" s="7"/>
      <c r="GM121" s="7"/>
      <c r="GN121" s="7"/>
      <c r="GO121" s="7"/>
      <c r="GP121" s="7"/>
      <c r="GQ121" s="11"/>
      <c r="GR121" s="11"/>
      <c r="GS121" s="11"/>
      <c r="GT121" s="11"/>
    </row>
    <row r="122" spans="1:12" ht="24.75" customHeight="1">
      <c r="A122" s="111" t="s">
        <v>1355</v>
      </c>
      <c r="B122" s="41"/>
      <c r="C122" s="330">
        <v>1</v>
      </c>
      <c r="D122" s="331"/>
      <c r="E122" s="331"/>
      <c r="F122" s="331">
        <f>SUM(F123)</f>
        <v>138206</v>
      </c>
      <c r="G122" s="331">
        <f>SUM(G123)</f>
        <v>78206</v>
      </c>
      <c r="H122" s="331"/>
      <c r="I122" s="331"/>
      <c r="J122" s="347"/>
      <c r="K122" s="348"/>
      <c r="L122" s="348"/>
    </row>
    <row r="123" spans="1:202" s="5" customFormat="1" ht="33" customHeight="1">
      <c r="A123" s="40">
        <v>93</v>
      </c>
      <c r="B123" s="46" t="s">
        <v>1356</v>
      </c>
      <c r="C123" s="47" t="s">
        <v>1357</v>
      </c>
      <c r="D123" s="43" t="s">
        <v>1358</v>
      </c>
      <c r="E123" s="43" t="s">
        <v>1359</v>
      </c>
      <c r="F123" s="49">
        <v>138206</v>
      </c>
      <c r="G123" s="49">
        <v>78206</v>
      </c>
      <c r="H123" s="48">
        <v>2019</v>
      </c>
      <c r="I123" s="137">
        <v>2020</v>
      </c>
      <c r="J123" s="88"/>
      <c r="K123" s="54" t="s">
        <v>1360</v>
      </c>
      <c r="L123" s="91" t="s">
        <v>623</v>
      </c>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86"/>
      <c r="EE123" s="86"/>
      <c r="EF123" s="86"/>
      <c r="EG123" s="86"/>
      <c r="EH123" s="86"/>
      <c r="EI123" s="86"/>
      <c r="EJ123" s="86"/>
      <c r="EK123" s="86"/>
      <c r="EL123" s="86"/>
      <c r="EM123" s="86"/>
      <c r="EN123" s="86"/>
      <c r="EO123" s="86"/>
      <c r="EP123" s="86"/>
      <c r="EQ123" s="86"/>
      <c r="ER123" s="86"/>
      <c r="ES123" s="86"/>
      <c r="ET123" s="86"/>
      <c r="EU123" s="86"/>
      <c r="EV123" s="86"/>
      <c r="EW123" s="86"/>
      <c r="EX123" s="86"/>
      <c r="EY123" s="86"/>
      <c r="EZ123" s="86"/>
      <c r="FA123" s="86"/>
      <c r="FB123" s="86"/>
      <c r="FC123" s="86"/>
      <c r="FD123" s="86"/>
      <c r="FE123" s="86"/>
      <c r="FF123" s="86"/>
      <c r="FG123" s="86"/>
      <c r="FH123" s="86"/>
      <c r="FI123" s="86"/>
      <c r="FJ123" s="86"/>
      <c r="FK123" s="86"/>
      <c r="FL123" s="86"/>
      <c r="FM123" s="86"/>
      <c r="FN123" s="86"/>
      <c r="FO123" s="86"/>
      <c r="FP123" s="86"/>
      <c r="FQ123" s="86"/>
      <c r="FR123" s="86"/>
      <c r="FS123" s="86"/>
      <c r="FT123" s="86"/>
      <c r="FU123" s="86"/>
      <c r="FV123" s="86"/>
      <c r="FW123" s="86"/>
      <c r="FX123" s="86"/>
      <c r="FY123" s="86"/>
      <c r="FZ123" s="86"/>
      <c r="GA123" s="86"/>
      <c r="GB123" s="86"/>
      <c r="GC123" s="86"/>
      <c r="GD123" s="86"/>
      <c r="GE123" s="86"/>
      <c r="GF123" s="86"/>
      <c r="GG123" s="86"/>
      <c r="GH123" s="86"/>
      <c r="GI123" s="86"/>
      <c r="GJ123" s="86"/>
      <c r="GK123" s="86"/>
      <c r="GL123" s="86"/>
      <c r="GM123" s="86"/>
      <c r="GN123" s="86"/>
      <c r="GO123" s="86"/>
      <c r="GP123" s="25"/>
      <c r="GQ123" s="25"/>
      <c r="GR123" s="25"/>
      <c r="GS123" s="25"/>
      <c r="GT123" s="25"/>
    </row>
    <row r="124" spans="1:12" ht="24.75" customHeight="1">
      <c r="A124" s="111" t="s">
        <v>1361</v>
      </c>
      <c r="B124" s="41"/>
      <c r="C124" s="330">
        <v>9</v>
      </c>
      <c r="D124" s="331"/>
      <c r="E124" s="331"/>
      <c r="F124" s="368">
        <f>SUM(F125:F132)</f>
        <v>187257</v>
      </c>
      <c r="G124" s="368">
        <f>SUM(G125:G132)</f>
        <v>35000</v>
      </c>
      <c r="H124" s="331"/>
      <c r="I124" s="331"/>
      <c r="J124" s="347"/>
      <c r="K124" s="348"/>
      <c r="L124" s="348"/>
    </row>
    <row r="125" spans="1:187" s="11" customFormat="1" ht="51" customHeight="1">
      <c r="A125" s="62">
        <v>94</v>
      </c>
      <c r="B125" s="55" t="s">
        <v>1362</v>
      </c>
      <c r="C125" s="50" t="s">
        <v>1363</v>
      </c>
      <c r="D125" s="52" t="s">
        <v>1006</v>
      </c>
      <c r="E125" s="91" t="s">
        <v>893</v>
      </c>
      <c r="F125" s="120">
        <v>76000</v>
      </c>
      <c r="G125" s="91">
        <v>10000</v>
      </c>
      <c r="H125" s="48">
        <v>2017</v>
      </c>
      <c r="I125" s="48">
        <v>2020</v>
      </c>
      <c r="J125" s="138"/>
      <c r="K125" s="97" t="s">
        <v>1364</v>
      </c>
      <c r="L125" s="91" t="s">
        <v>623</v>
      </c>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4"/>
      <c r="BJ125" s="304"/>
      <c r="BK125" s="304"/>
      <c r="BL125" s="304"/>
      <c r="BM125" s="304"/>
      <c r="BN125" s="304"/>
      <c r="BO125" s="304"/>
      <c r="BP125" s="304"/>
      <c r="BQ125" s="304"/>
      <c r="BR125" s="304"/>
      <c r="BS125" s="304"/>
      <c r="BT125" s="304"/>
      <c r="BU125" s="304"/>
      <c r="BV125" s="304"/>
      <c r="BW125" s="304"/>
      <c r="BX125" s="304"/>
      <c r="BY125" s="304"/>
      <c r="BZ125" s="304"/>
      <c r="CA125" s="304"/>
      <c r="CB125" s="304"/>
      <c r="CC125" s="304"/>
      <c r="CD125" s="304"/>
      <c r="CE125" s="304"/>
      <c r="CF125" s="304"/>
      <c r="CG125" s="304"/>
      <c r="CH125" s="304"/>
      <c r="CI125" s="304"/>
      <c r="CJ125" s="304"/>
      <c r="CK125" s="304"/>
      <c r="CL125" s="304"/>
      <c r="CM125" s="304"/>
      <c r="CN125" s="304"/>
      <c r="CO125" s="304"/>
      <c r="CP125" s="304"/>
      <c r="CQ125" s="304"/>
      <c r="CR125" s="304"/>
      <c r="CS125" s="304"/>
      <c r="CT125" s="304"/>
      <c r="CU125" s="304"/>
      <c r="CV125" s="304"/>
      <c r="CW125" s="304"/>
      <c r="CX125" s="304"/>
      <c r="CY125" s="304"/>
      <c r="CZ125" s="304"/>
      <c r="DA125" s="304"/>
      <c r="DB125" s="304"/>
      <c r="DC125" s="304"/>
      <c r="DD125" s="304"/>
      <c r="DE125" s="304"/>
      <c r="DF125" s="304"/>
      <c r="DG125" s="304"/>
      <c r="DH125" s="304"/>
      <c r="DI125" s="304"/>
      <c r="DJ125" s="304"/>
      <c r="DK125" s="304"/>
      <c r="DL125" s="304"/>
      <c r="DM125" s="304"/>
      <c r="DN125" s="304"/>
      <c r="DO125" s="304"/>
      <c r="DP125" s="304"/>
      <c r="DQ125" s="304"/>
      <c r="DR125" s="304"/>
      <c r="DS125" s="304"/>
      <c r="DT125" s="304"/>
      <c r="DU125" s="304"/>
      <c r="DV125" s="304"/>
      <c r="DW125" s="304"/>
      <c r="DX125" s="304"/>
      <c r="DY125" s="304"/>
      <c r="DZ125" s="304"/>
      <c r="EA125" s="304"/>
      <c r="EB125" s="304"/>
      <c r="EC125" s="304"/>
      <c r="ED125" s="304"/>
      <c r="EE125" s="304"/>
      <c r="EF125" s="304"/>
      <c r="EG125" s="304"/>
      <c r="EH125" s="304"/>
      <c r="EI125" s="304"/>
      <c r="EJ125" s="304"/>
      <c r="EK125" s="304"/>
      <c r="EL125" s="304"/>
      <c r="EM125" s="304"/>
      <c r="EN125" s="304"/>
      <c r="EO125" s="304"/>
      <c r="EP125" s="304"/>
      <c r="EQ125" s="304"/>
      <c r="ER125" s="304"/>
      <c r="ES125" s="304"/>
      <c r="ET125" s="304"/>
      <c r="EU125" s="304"/>
      <c r="EV125" s="304"/>
      <c r="EW125" s="304"/>
      <c r="EX125" s="304"/>
      <c r="EY125" s="304"/>
      <c r="EZ125" s="304"/>
      <c r="FA125" s="304"/>
      <c r="FB125" s="304"/>
      <c r="FC125" s="304"/>
      <c r="FD125" s="304"/>
      <c r="FE125" s="304"/>
      <c r="FF125" s="304"/>
      <c r="FG125" s="304"/>
      <c r="FH125" s="304"/>
      <c r="FI125" s="304"/>
      <c r="FJ125" s="304"/>
      <c r="FK125" s="304"/>
      <c r="FL125" s="304"/>
      <c r="FM125" s="304"/>
      <c r="FN125" s="304"/>
      <c r="FO125" s="304"/>
      <c r="FP125" s="304"/>
      <c r="FQ125" s="304"/>
      <c r="FR125" s="304"/>
      <c r="FS125" s="304"/>
      <c r="FT125" s="304"/>
      <c r="FU125" s="304"/>
      <c r="FV125" s="304"/>
      <c r="FW125" s="304"/>
      <c r="FX125" s="304"/>
      <c r="FY125" s="304"/>
      <c r="FZ125" s="304"/>
      <c r="GA125" s="304"/>
      <c r="GB125" s="304"/>
      <c r="GC125" s="304"/>
      <c r="GD125" s="304"/>
      <c r="GE125" s="304"/>
    </row>
    <row r="126" spans="1:187" s="11" customFormat="1" ht="60.75" customHeight="1">
      <c r="A126" s="62">
        <v>95</v>
      </c>
      <c r="B126" s="55" t="s">
        <v>1365</v>
      </c>
      <c r="C126" s="50" t="s">
        <v>1366</v>
      </c>
      <c r="D126" s="52" t="s">
        <v>1006</v>
      </c>
      <c r="E126" s="48" t="s">
        <v>1367</v>
      </c>
      <c r="F126" s="120">
        <v>50000</v>
      </c>
      <c r="G126" s="91">
        <v>4000</v>
      </c>
      <c r="H126" s="48">
        <v>2017</v>
      </c>
      <c r="I126" s="48">
        <v>2020</v>
      </c>
      <c r="J126" s="100" t="s">
        <v>1333</v>
      </c>
      <c r="K126" s="97" t="s">
        <v>1368</v>
      </c>
      <c r="L126" s="91" t="s">
        <v>623</v>
      </c>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row>
    <row r="127" spans="1:12" s="11" customFormat="1" ht="56.25" customHeight="1">
      <c r="A127" s="62">
        <v>96</v>
      </c>
      <c r="B127" s="55" t="s">
        <v>1369</v>
      </c>
      <c r="C127" s="50" t="s">
        <v>1370</v>
      </c>
      <c r="D127" s="52" t="s">
        <v>963</v>
      </c>
      <c r="E127" s="48" t="s">
        <v>1367</v>
      </c>
      <c r="F127" s="120">
        <v>20000</v>
      </c>
      <c r="G127" s="91">
        <v>5000</v>
      </c>
      <c r="H127" s="48">
        <v>2018.8</v>
      </c>
      <c r="I127" s="48">
        <v>2020</v>
      </c>
      <c r="J127" s="100" t="s">
        <v>1333</v>
      </c>
      <c r="K127" s="97" t="s">
        <v>1371</v>
      </c>
      <c r="L127" s="91" t="s">
        <v>623</v>
      </c>
    </row>
    <row r="128" spans="1:256" s="305" customFormat="1" ht="48" customHeight="1">
      <c r="A128" s="244">
        <v>97</v>
      </c>
      <c r="B128" s="50" t="s">
        <v>1372</v>
      </c>
      <c r="C128" s="47" t="s">
        <v>1373</v>
      </c>
      <c r="D128" s="52" t="s">
        <v>620</v>
      </c>
      <c r="E128" s="48" t="s">
        <v>893</v>
      </c>
      <c r="F128" s="48">
        <v>8500</v>
      </c>
      <c r="G128" s="48">
        <v>3000</v>
      </c>
      <c r="H128" s="43">
        <v>2018</v>
      </c>
      <c r="I128" s="48">
        <v>2019</v>
      </c>
      <c r="J128" s="379"/>
      <c r="K128" s="48" t="s">
        <v>1374</v>
      </c>
      <c r="L128" s="91" t="s">
        <v>623</v>
      </c>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304"/>
      <c r="GG128" s="304"/>
      <c r="GH128" s="304"/>
      <c r="GI128" s="304"/>
      <c r="GJ128" s="304"/>
      <c r="GK128" s="304"/>
      <c r="GL128" s="304"/>
      <c r="GM128" s="304"/>
      <c r="GN128" s="304"/>
      <c r="GO128" s="304"/>
      <c r="GP128" s="304"/>
      <c r="GQ128" s="304"/>
      <c r="GR128" s="304"/>
      <c r="GS128" s="304"/>
      <c r="GT128" s="304"/>
      <c r="GU128" s="304"/>
      <c r="GV128" s="304"/>
      <c r="GW128" s="304"/>
      <c r="GX128" s="304"/>
      <c r="GY128" s="304"/>
      <c r="GZ128" s="304"/>
      <c r="HA128" s="304"/>
      <c r="HB128" s="304"/>
      <c r="HC128" s="304"/>
      <c r="HD128" s="304"/>
      <c r="HE128" s="304"/>
      <c r="HF128" s="304"/>
      <c r="HG128" s="304"/>
      <c r="HH128" s="304"/>
      <c r="HI128" s="304"/>
      <c r="HJ128" s="304"/>
      <c r="HK128" s="304"/>
      <c r="HL128" s="304"/>
      <c r="HM128" s="304"/>
      <c r="HN128" s="304"/>
      <c r="HO128" s="304"/>
      <c r="HP128" s="304"/>
      <c r="HQ128" s="304"/>
      <c r="HR128" s="304"/>
      <c r="HS128" s="304"/>
      <c r="HT128" s="304"/>
      <c r="HU128" s="304"/>
      <c r="HV128" s="304"/>
      <c r="HW128" s="304"/>
      <c r="HX128" s="304"/>
      <c r="HY128" s="304"/>
      <c r="HZ128" s="304"/>
      <c r="IA128" s="304"/>
      <c r="IB128" s="304"/>
      <c r="IC128" s="304"/>
      <c r="ID128" s="304"/>
      <c r="IE128" s="304"/>
      <c r="IF128" s="304"/>
      <c r="IG128" s="304"/>
      <c r="IH128" s="304"/>
      <c r="II128" s="304"/>
      <c r="IJ128" s="304"/>
      <c r="IK128" s="304"/>
      <c r="IL128" s="304"/>
      <c r="IM128" s="304"/>
      <c r="IN128" s="304"/>
      <c r="IO128" s="304"/>
      <c r="IP128" s="304"/>
      <c r="IQ128" s="304"/>
      <c r="IR128" s="304"/>
      <c r="IS128" s="304"/>
      <c r="IT128" s="304"/>
      <c r="IU128" s="304"/>
      <c r="IV128" s="304"/>
    </row>
    <row r="129" spans="1:202" s="7" customFormat="1" ht="33" customHeight="1">
      <c r="A129" s="111">
        <v>98</v>
      </c>
      <c r="B129" s="50" t="s">
        <v>1375</v>
      </c>
      <c r="C129" s="50" t="s">
        <v>1376</v>
      </c>
      <c r="D129" s="48" t="s">
        <v>1006</v>
      </c>
      <c r="E129" s="48" t="s">
        <v>782</v>
      </c>
      <c r="F129" s="48">
        <v>10000</v>
      </c>
      <c r="G129" s="48">
        <v>3000</v>
      </c>
      <c r="H129" s="48">
        <v>2017</v>
      </c>
      <c r="I129" s="48">
        <v>2020</v>
      </c>
      <c r="J129" s="100" t="s">
        <v>1377</v>
      </c>
      <c r="K129" s="101" t="s">
        <v>1378</v>
      </c>
      <c r="L129" s="91" t="s">
        <v>623</v>
      </c>
      <c r="GP129" s="11"/>
      <c r="GQ129" s="11"/>
      <c r="GR129" s="11"/>
      <c r="GS129" s="11"/>
      <c r="GT129" s="11"/>
    </row>
    <row r="130" spans="1:187" s="16" customFormat="1" ht="30" customHeight="1">
      <c r="A130" s="244">
        <v>99</v>
      </c>
      <c r="B130" s="53" t="s">
        <v>1379</v>
      </c>
      <c r="C130" s="47" t="s">
        <v>1380</v>
      </c>
      <c r="D130" s="52" t="s">
        <v>609</v>
      </c>
      <c r="E130" s="91" t="s">
        <v>720</v>
      </c>
      <c r="F130" s="91">
        <v>7757</v>
      </c>
      <c r="G130" s="91">
        <v>3000</v>
      </c>
      <c r="H130" s="43">
        <v>2016</v>
      </c>
      <c r="I130" s="48">
        <v>2019</v>
      </c>
      <c r="J130" s="138"/>
      <c r="K130" s="91" t="s">
        <v>1381</v>
      </c>
      <c r="L130" s="91" t="s">
        <v>623</v>
      </c>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row>
    <row r="131" spans="1:12" s="11" customFormat="1" ht="31.5" customHeight="1">
      <c r="A131" s="62">
        <v>100</v>
      </c>
      <c r="B131" s="53" t="s">
        <v>1382</v>
      </c>
      <c r="C131" s="47" t="s">
        <v>1383</v>
      </c>
      <c r="D131" s="52" t="s">
        <v>963</v>
      </c>
      <c r="E131" s="91" t="s">
        <v>720</v>
      </c>
      <c r="F131" s="91">
        <v>10000</v>
      </c>
      <c r="G131" s="91">
        <v>5000</v>
      </c>
      <c r="H131" s="43">
        <v>2018</v>
      </c>
      <c r="I131" s="48">
        <v>2020</v>
      </c>
      <c r="J131" s="138"/>
      <c r="K131" s="91" t="s">
        <v>1384</v>
      </c>
      <c r="L131" s="91" t="s">
        <v>623</v>
      </c>
    </row>
    <row r="132" spans="1:191" s="19" customFormat="1" ht="74.25" customHeight="1">
      <c r="A132" s="101" t="s">
        <v>1385</v>
      </c>
      <c r="B132" s="364" t="s">
        <v>1386</v>
      </c>
      <c r="C132" s="50" t="s">
        <v>1387</v>
      </c>
      <c r="D132" s="52" t="s">
        <v>963</v>
      </c>
      <c r="E132" s="48" t="s">
        <v>959</v>
      </c>
      <c r="F132" s="91">
        <v>5000</v>
      </c>
      <c r="G132" s="91">
        <v>2000</v>
      </c>
      <c r="H132" s="144">
        <v>2018.1</v>
      </c>
      <c r="I132" s="91">
        <v>2020</v>
      </c>
      <c r="J132" s="138"/>
      <c r="K132" s="91" t="s">
        <v>1388</v>
      </c>
      <c r="L132" s="194" t="s">
        <v>623</v>
      </c>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row>
    <row r="133" spans="1:12" ht="24.75" customHeight="1">
      <c r="A133" s="111" t="s">
        <v>1389</v>
      </c>
      <c r="B133" s="41"/>
      <c r="C133" s="330">
        <v>7</v>
      </c>
      <c r="D133" s="331"/>
      <c r="E133" s="331"/>
      <c r="F133" s="368">
        <f>SUM(F134:F140)</f>
        <v>74261</v>
      </c>
      <c r="G133" s="368">
        <f>SUM(G134:G140)</f>
        <v>27000</v>
      </c>
      <c r="H133" s="331"/>
      <c r="I133" s="331"/>
      <c r="J133" s="347"/>
      <c r="K133" s="348"/>
      <c r="L133" s="348"/>
    </row>
    <row r="134" spans="1:12" s="16" customFormat="1" ht="58.5" customHeight="1">
      <c r="A134" s="62">
        <v>102</v>
      </c>
      <c r="B134" s="55" t="s">
        <v>1390</v>
      </c>
      <c r="C134" s="50" t="s">
        <v>1391</v>
      </c>
      <c r="D134" s="52" t="s">
        <v>963</v>
      </c>
      <c r="E134" s="91" t="s">
        <v>893</v>
      </c>
      <c r="F134" s="91">
        <v>12002</v>
      </c>
      <c r="G134" s="264">
        <v>5000</v>
      </c>
      <c r="H134" s="48">
        <v>2018.9</v>
      </c>
      <c r="I134" s="91">
        <v>2020</v>
      </c>
      <c r="J134" s="138"/>
      <c r="K134" s="91" t="s">
        <v>1392</v>
      </c>
      <c r="L134" s="194" t="s">
        <v>623</v>
      </c>
    </row>
    <row r="135" spans="1:202" s="16" customFormat="1" ht="31.5" customHeight="1">
      <c r="A135" s="244">
        <v>103</v>
      </c>
      <c r="B135" s="381" t="s">
        <v>1393</v>
      </c>
      <c r="C135" s="47" t="s">
        <v>1394</v>
      </c>
      <c r="D135" s="52" t="s">
        <v>963</v>
      </c>
      <c r="E135" s="91" t="s">
        <v>782</v>
      </c>
      <c r="F135" s="91">
        <v>5000</v>
      </c>
      <c r="G135" s="91">
        <v>2000</v>
      </c>
      <c r="H135" s="48">
        <v>2018.9</v>
      </c>
      <c r="I135" s="91">
        <v>2020</v>
      </c>
      <c r="J135" s="288"/>
      <c r="K135" s="91" t="s">
        <v>1395</v>
      </c>
      <c r="L135" s="91" t="s">
        <v>623</v>
      </c>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7"/>
      <c r="GF135" s="7"/>
      <c r="GG135" s="7"/>
      <c r="GH135" s="7"/>
      <c r="GI135" s="7"/>
      <c r="GJ135" s="7"/>
      <c r="GK135" s="7"/>
      <c r="GL135" s="7"/>
      <c r="GM135" s="7"/>
      <c r="GN135" s="7"/>
      <c r="GO135" s="7"/>
      <c r="GP135" s="11"/>
      <c r="GQ135" s="11"/>
      <c r="GR135" s="11"/>
      <c r="GS135" s="11"/>
      <c r="GT135" s="11"/>
    </row>
    <row r="136" spans="1:187" s="16" customFormat="1" ht="39" customHeight="1">
      <c r="A136" s="62">
        <v>104</v>
      </c>
      <c r="B136" s="381" t="s">
        <v>1396</v>
      </c>
      <c r="C136" s="47" t="s">
        <v>1397</v>
      </c>
      <c r="D136" s="52" t="s">
        <v>963</v>
      </c>
      <c r="E136" s="91" t="s">
        <v>782</v>
      </c>
      <c r="F136" s="91">
        <v>13800</v>
      </c>
      <c r="G136" s="91">
        <v>3000</v>
      </c>
      <c r="H136" s="48">
        <v>2018.7</v>
      </c>
      <c r="I136" s="209">
        <v>2020.12</v>
      </c>
      <c r="J136" s="288"/>
      <c r="K136" s="91" t="s">
        <v>1398</v>
      </c>
      <c r="L136" s="194" t="s">
        <v>623</v>
      </c>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row>
    <row r="137" spans="1:187" s="16" customFormat="1" ht="43.5" customHeight="1">
      <c r="A137" s="62">
        <v>105</v>
      </c>
      <c r="B137" s="381" t="s">
        <v>1399</v>
      </c>
      <c r="C137" s="47" t="s">
        <v>1400</v>
      </c>
      <c r="D137" s="52" t="s">
        <v>620</v>
      </c>
      <c r="E137" s="91" t="s">
        <v>782</v>
      </c>
      <c r="F137" s="91">
        <v>10000</v>
      </c>
      <c r="G137" s="91">
        <v>3000</v>
      </c>
      <c r="H137" s="48">
        <v>2018.9</v>
      </c>
      <c r="I137" s="209">
        <v>2019.12</v>
      </c>
      <c r="J137" s="288"/>
      <c r="K137" s="91" t="s">
        <v>1401</v>
      </c>
      <c r="L137" s="194" t="s">
        <v>623</v>
      </c>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3"/>
      <c r="DF137" s="123"/>
      <c r="DG137" s="123"/>
      <c r="DH137" s="123"/>
      <c r="DI137" s="123"/>
      <c r="DJ137" s="123"/>
      <c r="DK137" s="123"/>
      <c r="DL137" s="123"/>
      <c r="DM137" s="123"/>
      <c r="DN137" s="123"/>
      <c r="DO137" s="123"/>
      <c r="DP137" s="123"/>
      <c r="DQ137" s="123"/>
      <c r="DR137" s="123"/>
      <c r="DS137" s="123"/>
      <c r="DT137" s="123"/>
      <c r="DU137" s="123"/>
      <c r="DV137" s="123"/>
      <c r="DW137" s="123"/>
      <c r="DX137" s="123"/>
      <c r="DY137" s="123"/>
      <c r="DZ137" s="123"/>
      <c r="EA137" s="123"/>
      <c r="EB137" s="123"/>
      <c r="EC137" s="123"/>
      <c r="ED137" s="123"/>
      <c r="EE137" s="123"/>
      <c r="EF137" s="123"/>
      <c r="EG137" s="123"/>
      <c r="EH137" s="123"/>
      <c r="EI137" s="123"/>
      <c r="EJ137" s="123"/>
      <c r="EK137" s="123"/>
      <c r="EL137" s="123"/>
      <c r="EM137" s="123"/>
      <c r="EN137" s="123"/>
      <c r="EO137" s="123"/>
      <c r="EP137" s="123"/>
      <c r="EQ137" s="123"/>
      <c r="ER137" s="123"/>
      <c r="ES137" s="123"/>
      <c r="ET137" s="123"/>
      <c r="EU137" s="123"/>
      <c r="EV137" s="123"/>
      <c r="EW137" s="123"/>
      <c r="EX137" s="123"/>
      <c r="EY137" s="123"/>
      <c r="EZ137" s="123"/>
      <c r="FA137" s="123"/>
      <c r="FB137" s="123"/>
      <c r="FC137" s="123"/>
      <c r="FD137" s="123"/>
      <c r="FE137" s="123"/>
      <c r="FF137" s="123"/>
      <c r="FG137" s="123"/>
      <c r="FH137" s="123"/>
      <c r="FI137" s="123"/>
      <c r="FJ137" s="123"/>
      <c r="FK137" s="123"/>
      <c r="FL137" s="123"/>
      <c r="FM137" s="123"/>
      <c r="FN137" s="123"/>
      <c r="FO137" s="123"/>
      <c r="FP137" s="123"/>
      <c r="FQ137" s="123"/>
      <c r="FR137" s="123"/>
      <c r="FS137" s="123"/>
      <c r="FT137" s="123"/>
      <c r="FU137" s="123"/>
      <c r="FV137" s="123"/>
      <c r="FW137" s="123"/>
      <c r="FX137" s="123"/>
      <c r="FY137" s="123"/>
      <c r="FZ137" s="123"/>
      <c r="GA137" s="123"/>
      <c r="GB137" s="123"/>
      <c r="GC137" s="123"/>
      <c r="GD137" s="123"/>
      <c r="GE137" s="123"/>
    </row>
    <row r="138" spans="1:187" s="16" customFormat="1" ht="36" customHeight="1">
      <c r="A138" s="244">
        <v>106</v>
      </c>
      <c r="B138" s="381" t="s">
        <v>1402</v>
      </c>
      <c r="C138" s="47" t="s">
        <v>1403</v>
      </c>
      <c r="D138" s="52" t="s">
        <v>620</v>
      </c>
      <c r="E138" s="91" t="s">
        <v>782</v>
      </c>
      <c r="F138" s="91">
        <v>9255</v>
      </c>
      <c r="G138" s="91">
        <v>3000</v>
      </c>
      <c r="H138" s="48">
        <v>2018.7</v>
      </c>
      <c r="I138" s="209">
        <v>2019.12</v>
      </c>
      <c r="J138" s="288"/>
      <c r="K138" s="91" t="s">
        <v>1404</v>
      </c>
      <c r="L138" s="194" t="s">
        <v>623</v>
      </c>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5"/>
      <c r="AJ138" s="375"/>
      <c r="AK138" s="375"/>
      <c r="AL138" s="375"/>
      <c r="AM138" s="375"/>
      <c r="AN138" s="375"/>
      <c r="AO138" s="375"/>
      <c r="AP138" s="375"/>
      <c r="AQ138" s="375"/>
      <c r="AR138" s="375"/>
      <c r="AS138" s="375"/>
      <c r="AT138" s="375"/>
      <c r="AU138" s="375"/>
      <c r="AV138" s="375"/>
      <c r="AW138" s="375"/>
      <c r="AX138" s="375"/>
      <c r="AY138" s="375"/>
      <c r="AZ138" s="375"/>
      <c r="BA138" s="375"/>
      <c r="BB138" s="375"/>
      <c r="BC138" s="375"/>
      <c r="BD138" s="375"/>
      <c r="BE138" s="375"/>
      <c r="BF138" s="375"/>
      <c r="BG138" s="375"/>
      <c r="BH138" s="375"/>
      <c r="BI138" s="375"/>
      <c r="BJ138" s="375"/>
      <c r="BK138" s="375"/>
      <c r="BL138" s="375"/>
      <c r="BM138" s="375"/>
      <c r="BN138" s="375"/>
      <c r="BO138" s="375"/>
      <c r="BP138" s="375"/>
      <c r="BQ138" s="375"/>
      <c r="BR138" s="375"/>
      <c r="BS138" s="375"/>
      <c r="BT138" s="375"/>
      <c r="BU138" s="375"/>
      <c r="BV138" s="375"/>
      <c r="BW138" s="375"/>
      <c r="BX138" s="375"/>
      <c r="BY138" s="375"/>
      <c r="BZ138" s="375"/>
      <c r="CA138" s="375"/>
      <c r="CB138" s="375"/>
      <c r="CC138" s="375"/>
      <c r="CD138" s="375"/>
      <c r="CE138" s="375"/>
      <c r="CF138" s="375"/>
      <c r="CG138" s="375"/>
      <c r="CH138" s="375"/>
      <c r="CI138" s="375"/>
      <c r="CJ138" s="375"/>
      <c r="CK138" s="375"/>
      <c r="CL138" s="375"/>
      <c r="CM138" s="375"/>
      <c r="CN138" s="375"/>
      <c r="CO138" s="375"/>
      <c r="CP138" s="375"/>
      <c r="CQ138" s="375"/>
      <c r="CR138" s="375"/>
      <c r="CS138" s="375"/>
      <c r="CT138" s="375"/>
      <c r="CU138" s="375"/>
      <c r="CV138" s="375"/>
      <c r="CW138" s="375"/>
      <c r="CX138" s="375"/>
      <c r="CY138" s="375"/>
      <c r="CZ138" s="375"/>
      <c r="DA138" s="375"/>
      <c r="DB138" s="375"/>
      <c r="DC138" s="375"/>
      <c r="DD138" s="375"/>
      <c r="DE138" s="375"/>
      <c r="DF138" s="375"/>
      <c r="DG138" s="375"/>
      <c r="DH138" s="375"/>
      <c r="DI138" s="375"/>
      <c r="DJ138" s="375"/>
      <c r="DK138" s="375"/>
      <c r="DL138" s="375"/>
      <c r="DM138" s="375"/>
      <c r="DN138" s="375"/>
      <c r="DO138" s="375"/>
      <c r="DP138" s="375"/>
      <c r="DQ138" s="375"/>
      <c r="DR138" s="375"/>
      <c r="DS138" s="375"/>
      <c r="DT138" s="375"/>
      <c r="DU138" s="375"/>
      <c r="DV138" s="375"/>
      <c r="DW138" s="375"/>
      <c r="DX138" s="375"/>
      <c r="DY138" s="375"/>
      <c r="DZ138" s="375"/>
      <c r="EA138" s="375"/>
      <c r="EB138" s="375"/>
      <c r="EC138" s="375"/>
      <c r="ED138" s="375"/>
      <c r="EE138" s="375"/>
      <c r="EF138" s="375"/>
      <c r="EG138" s="375"/>
      <c r="EH138" s="375"/>
      <c r="EI138" s="375"/>
      <c r="EJ138" s="375"/>
      <c r="EK138" s="375"/>
      <c r="EL138" s="375"/>
      <c r="EM138" s="375"/>
      <c r="EN138" s="375"/>
      <c r="EO138" s="375"/>
      <c r="EP138" s="375"/>
      <c r="EQ138" s="375"/>
      <c r="ER138" s="375"/>
      <c r="ES138" s="375"/>
      <c r="ET138" s="375"/>
      <c r="EU138" s="375"/>
      <c r="EV138" s="375"/>
      <c r="EW138" s="375"/>
      <c r="EX138" s="375"/>
      <c r="EY138" s="375"/>
      <c r="EZ138" s="375"/>
      <c r="FA138" s="375"/>
      <c r="FB138" s="375"/>
      <c r="FC138" s="375"/>
      <c r="FD138" s="375"/>
      <c r="FE138" s="375"/>
      <c r="FF138" s="375"/>
      <c r="FG138" s="375"/>
      <c r="FH138" s="375"/>
      <c r="FI138" s="375"/>
      <c r="FJ138" s="375"/>
      <c r="FK138" s="375"/>
      <c r="FL138" s="375"/>
      <c r="FM138" s="375"/>
      <c r="FN138" s="375"/>
      <c r="FO138" s="375"/>
      <c r="FP138" s="375"/>
      <c r="FQ138" s="375"/>
      <c r="FR138" s="375"/>
      <c r="FS138" s="375"/>
      <c r="FT138" s="375"/>
      <c r="FU138" s="375"/>
      <c r="FV138" s="375"/>
      <c r="FW138" s="375"/>
      <c r="FX138" s="375"/>
      <c r="FY138" s="375"/>
      <c r="FZ138" s="375"/>
      <c r="GA138" s="375"/>
      <c r="GB138" s="375"/>
      <c r="GC138" s="375"/>
      <c r="GD138" s="375"/>
      <c r="GE138" s="375"/>
    </row>
    <row r="139" spans="1:256" s="306" customFormat="1" ht="39.75" customHeight="1">
      <c r="A139" s="62">
        <v>107</v>
      </c>
      <c r="B139" s="382" t="s">
        <v>1405</v>
      </c>
      <c r="C139" s="125" t="s">
        <v>1406</v>
      </c>
      <c r="D139" s="52" t="s">
        <v>963</v>
      </c>
      <c r="E139" s="63" t="s">
        <v>1407</v>
      </c>
      <c r="F139" s="267">
        <v>14800</v>
      </c>
      <c r="G139" s="267">
        <v>8000</v>
      </c>
      <c r="H139" s="144">
        <v>2018.1</v>
      </c>
      <c r="I139" s="91">
        <v>2020</v>
      </c>
      <c r="J139" s="143"/>
      <c r="K139" s="144" t="s">
        <v>1408</v>
      </c>
      <c r="L139" s="194" t="s">
        <v>623</v>
      </c>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row>
    <row r="140" spans="1:202" s="7" customFormat="1" ht="31.5" customHeight="1">
      <c r="A140" s="40">
        <v>108</v>
      </c>
      <c r="B140" s="46" t="s">
        <v>1409</v>
      </c>
      <c r="C140" s="50" t="s">
        <v>1410</v>
      </c>
      <c r="D140" s="43" t="s">
        <v>963</v>
      </c>
      <c r="E140" s="48" t="s">
        <v>626</v>
      </c>
      <c r="F140" s="48">
        <v>9404</v>
      </c>
      <c r="G140" s="43">
        <v>3000</v>
      </c>
      <c r="H140" s="48">
        <v>2018.1</v>
      </c>
      <c r="I140" s="91">
        <v>2020</v>
      </c>
      <c r="J140" s="94"/>
      <c r="K140" s="48" t="s">
        <v>1411</v>
      </c>
      <c r="L140" s="91" t="s">
        <v>623</v>
      </c>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03"/>
      <c r="DB140" s="103"/>
      <c r="DC140" s="103"/>
      <c r="DD140" s="103"/>
      <c r="DE140" s="103"/>
      <c r="DF140" s="103"/>
      <c r="DG140" s="103"/>
      <c r="DH140" s="103"/>
      <c r="DI140" s="103"/>
      <c r="DJ140" s="103"/>
      <c r="DK140" s="103"/>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c r="EU140" s="103"/>
      <c r="EV140" s="103"/>
      <c r="EW140" s="103"/>
      <c r="EX140" s="103"/>
      <c r="EY140" s="103"/>
      <c r="EZ140" s="103"/>
      <c r="FA140" s="103"/>
      <c r="FB140" s="103"/>
      <c r="FC140" s="103"/>
      <c r="FD140" s="103"/>
      <c r="FE140" s="103"/>
      <c r="FF140" s="103"/>
      <c r="FG140" s="103"/>
      <c r="FH140" s="103"/>
      <c r="FI140" s="103"/>
      <c r="FJ140" s="103"/>
      <c r="FK140" s="103"/>
      <c r="FL140" s="103"/>
      <c r="FM140" s="103"/>
      <c r="FN140" s="103"/>
      <c r="FO140" s="103"/>
      <c r="FP140" s="103"/>
      <c r="FQ140" s="103"/>
      <c r="FR140" s="103"/>
      <c r="FS140" s="103"/>
      <c r="FT140" s="103"/>
      <c r="FU140" s="103"/>
      <c r="FV140" s="103"/>
      <c r="FW140" s="103"/>
      <c r="FX140" s="103"/>
      <c r="FY140" s="103"/>
      <c r="FZ140" s="103"/>
      <c r="GA140" s="103"/>
      <c r="GB140" s="103"/>
      <c r="GC140" s="103"/>
      <c r="GD140" s="103"/>
      <c r="GE140" s="103"/>
      <c r="GF140" s="103"/>
      <c r="GG140" s="103"/>
      <c r="GH140" s="103"/>
      <c r="GI140" s="103"/>
      <c r="GJ140" s="103"/>
      <c r="GK140" s="103"/>
      <c r="GL140" s="103"/>
      <c r="GM140" s="103"/>
      <c r="GN140" s="103"/>
      <c r="GO140" s="103"/>
      <c r="GP140" s="11"/>
      <c r="GQ140" s="11"/>
      <c r="GR140" s="11"/>
      <c r="GS140" s="11"/>
      <c r="GT140" s="11"/>
    </row>
    <row r="141" spans="1:12" ht="24.75" customHeight="1">
      <c r="A141" s="111" t="s">
        <v>1412</v>
      </c>
      <c r="B141" s="41"/>
      <c r="C141" s="383">
        <v>8</v>
      </c>
      <c r="D141" s="322"/>
      <c r="E141" s="322"/>
      <c r="F141" s="322">
        <f>SUM(F142:F144)</f>
        <v>661351</v>
      </c>
      <c r="G141" s="322">
        <f>SUM(G142:G144)</f>
        <v>58000</v>
      </c>
      <c r="H141" s="331"/>
      <c r="I141" s="331"/>
      <c r="J141" s="347"/>
      <c r="K141" s="348"/>
      <c r="L141" s="348"/>
    </row>
    <row r="142" spans="1:198" s="11" customFormat="1" ht="131.25" customHeight="1">
      <c r="A142" s="111">
        <v>109</v>
      </c>
      <c r="B142" s="50" t="s">
        <v>1413</v>
      </c>
      <c r="C142" s="50" t="s">
        <v>1414</v>
      </c>
      <c r="D142" s="48" t="s">
        <v>1415</v>
      </c>
      <c r="E142" s="48" t="s">
        <v>893</v>
      </c>
      <c r="F142" s="40">
        <v>600000</v>
      </c>
      <c r="G142" s="40">
        <v>50000</v>
      </c>
      <c r="H142" s="40">
        <v>2017</v>
      </c>
      <c r="I142" s="40">
        <v>2022</v>
      </c>
      <c r="J142" s="100" t="s">
        <v>1416</v>
      </c>
      <c r="K142" s="101" t="s">
        <v>1417</v>
      </c>
      <c r="L142" s="101" t="s">
        <v>737</v>
      </c>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row>
    <row r="143" spans="1:198" s="11" customFormat="1" ht="52.5" customHeight="1">
      <c r="A143" s="111">
        <v>110</v>
      </c>
      <c r="B143" s="41" t="s">
        <v>1418</v>
      </c>
      <c r="C143" s="41" t="s">
        <v>1419</v>
      </c>
      <c r="D143" s="40" t="s">
        <v>1420</v>
      </c>
      <c r="E143" s="40" t="s">
        <v>1421</v>
      </c>
      <c r="F143" s="40">
        <v>56351</v>
      </c>
      <c r="G143" s="40">
        <v>5000</v>
      </c>
      <c r="H143" s="40">
        <v>2017</v>
      </c>
      <c r="I143" s="40">
        <v>2021</v>
      </c>
      <c r="J143" s="102" t="s">
        <v>1177</v>
      </c>
      <c r="K143" s="40" t="s">
        <v>1422</v>
      </c>
      <c r="L143" s="40" t="s">
        <v>971</v>
      </c>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row>
    <row r="144" spans="1:182" s="11" customFormat="1" ht="63.75" customHeight="1">
      <c r="A144" s="62">
        <v>111</v>
      </c>
      <c r="B144" s="50" t="s">
        <v>1423</v>
      </c>
      <c r="C144" s="50" t="s">
        <v>1424</v>
      </c>
      <c r="D144" s="336" t="s">
        <v>602</v>
      </c>
      <c r="E144" s="71" t="s">
        <v>1425</v>
      </c>
      <c r="F144" s="62">
        <v>5000</v>
      </c>
      <c r="G144" s="62">
        <v>3000</v>
      </c>
      <c r="H144" s="336">
        <v>2017.7</v>
      </c>
      <c r="I144" s="48">
        <v>2019</v>
      </c>
      <c r="J144" s="48"/>
      <c r="K144" s="387" t="s">
        <v>1426</v>
      </c>
      <c r="L144" s="101" t="s">
        <v>737</v>
      </c>
      <c r="M144" s="388"/>
      <c r="N144" s="388"/>
      <c r="O144" s="388"/>
      <c r="P144" s="388"/>
      <c r="Q144" s="388"/>
      <c r="R144" s="388"/>
      <c r="S144" s="388"/>
      <c r="T144" s="388"/>
      <c r="U144" s="388"/>
      <c r="V144" s="388"/>
      <c r="W144" s="388"/>
      <c r="X144" s="388"/>
      <c r="Y144" s="388"/>
      <c r="Z144" s="388"/>
      <c r="AA144" s="388"/>
      <c r="AB144" s="388"/>
      <c r="AC144" s="388"/>
      <c r="AD144" s="388"/>
      <c r="AE144" s="388"/>
      <c r="AF144" s="388"/>
      <c r="AG144" s="388"/>
      <c r="AH144" s="388"/>
      <c r="AI144" s="388"/>
      <c r="AJ144" s="388"/>
      <c r="AK144" s="388"/>
      <c r="AL144" s="388"/>
      <c r="AM144" s="388"/>
      <c r="AN144" s="388"/>
      <c r="AO144" s="388"/>
      <c r="AP144" s="388"/>
      <c r="AQ144" s="388"/>
      <c r="AR144" s="388"/>
      <c r="AS144" s="388"/>
      <c r="AT144" s="388"/>
      <c r="AU144" s="388"/>
      <c r="AV144" s="388"/>
      <c r="AW144" s="388"/>
      <c r="AX144" s="388"/>
      <c r="AY144" s="388"/>
      <c r="AZ144" s="388"/>
      <c r="BA144" s="388"/>
      <c r="BB144" s="388"/>
      <c r="BC144" s="388"/>
      <c r="BD144" s="388"/>
      <c r="BE144" s="388"/>
      <c r="BF144" s="388"/>
      <c r="BG144" s="388"/>
      <c r="BH144" s="388"/>
      <c r="BI144" s="388"/>
      <c r="BJ144" s="388"/>
      <c r="BK144" s="388"/>
      <c r="BL144" s="388"/>
      <c r="BM144" s="388"/>
      <c r="BN144" s="388"/>
      <c r="BO144" s="388"/>
      <c r="BP144" s="388"/>
      <c r="BQ144" s="388"/>
      <c r="BR144" s="388"/>
      <c r="BS144" s="388"/>
      <c r="BT144" s="388"/>
      <c r="BU144" s="388"/>
      <c r="BV144" s="388"/>
      <c r="BW144" s="388"/>
      <c r="BX144" s="388"/>
      <c r="BY144" s="388"/>
      <c r="BZ144" s="388"/>
      <c r="CA144" s="388"/>
      <c r="CB144" s="388"/>
      <c r="CC144" s="388"/>
      <c r="CD144" s="388"/>
      <c r="CE144" s="388"/>
      <c r="CF144" s="388"/>
      <c r="CG144" s="388"/>
      <c r="CH144" s="388"/>
      <c r="CI144" s="388"/>
      <c r="CJ144" s="388"/>
      <c r="CK144" s="388"/>
      <c r="CL144" s="388"/>
      <c r="CM144" s="388"/>
      <c r="CN144" s="388"/>
      <c r="CO144" s="388"/>
      <c r="CP144" s="388"/>
      <c r="CQ144" s="388"/>
      <c r="CR144" s="388"/>
      <c r="CS144" s="388"/>
      <c r="CT144" s="388"/>
      <c r="CU144" s="388"/>
      <c r="CV144" s="388"/>
      <c r="CW144" s="388"/>
      <c r="CX144" s="388"/>
      <c r="CY144" s="388"/>
      <c r="CZ144" s="388"/>
      <c r="DA144" s="388"/>
      <c r="DB144" s="388"/>
      <c r="DC144" s="388"/>
      <c r="DD144" s="388"/>
      <c r="DE144" s="388"/>
      <c r="DF144" s="388"/>
      <c r="DG144" s="388"/>
      <c r="DH144" s="388"/>
      <c r="DI144" s="388"/>
      <c r="DJ144" s="388"/>
      <c r="DK144" s="388"/>
      <c r="DL144" s="388"/>
      <c r="DM144" s="388"/>
      <c r="DN144" s="388"/>
      <c r="DO144" s="388"/>
      <c r="DP144" s="388"/>
      <c r="DQ144" s="388"/>
      <c r="DR144" s="388"/>
      <c r="DS144" s="388"/>
      <c r="DT144" s="388"/>
      <c r="DU144" s="388"/>
      <c r="DV144" s="388"/>
      <c r="DW144" s="388"/>
      <c r="DX144" s="388"/>
      <c r="DY144" s="388"/>
      <c r="DZ144" s="388"/>
      <c r="EA144" s="388"/>
      <c r="EB144" s="388"/>
      <c r="EC144" s="388"/>
      <c r="ED144" s="388"/>
      <c r="EE144" s="388"/>
      <c r="EF144" s="388"/>
      <c r="EG144" s="388"/>
      <c r="EH144" s="388"/>
      <c r="EI144" s="388"/>
      <c r="EJ144" s="388"/>
      <c r="EK144" s="388"/>
      <c r="EL144" s="388"/>
      <c r="EM144" s="388"/>
      <c r="EN144" s="388"/>
      <c r="EO144" s="388"/>
      <c r="EP144" s="388"/>
      <c r="EQ144" s="388"/>
      <c r="ER144" s="388"/>
      <c r="ES144" s="388"/>
      <c r="ET144" s="388"/>
      <c r="EU144" s="388"/>
      <c r="EV144" s="388"/>
      <c r="EW144" s="388"/>
      <c r="EX144" s="388"/>
      <c r="EY144" s="388"/>
      <c r="EZ144" s="388"/>
      <c r="FA144" s="388"/>
      <c r="FB144" s="388"/>
      <c r="FC144" s="388"/>
      <c r="FD144" s="388"/>
      <c r="FE144" s="388"/>
      <c r="FF144" s="388"/>
      <c r="FG144" s="388"/>
      <c r="FH144" s="388"/>
      <c r="FI144" s="388"/>
      <c r="FJ144" s="388"/>
      <c r="FK144" s="388"/>
      <c r="FL144" s="388"/>
      <c r="FM144" s="388"/>
      <c r="FN144" s="388"/>
      <c r="FO144" s="388"/>
      <c r="FP144" s="388"/>
      <c r="FQ144" s="388"/>
      <c r="FR144" s="388"/>
      <c r="FS144" s="388"/>
      <c r="FT144" s="388"/>
      <c r="FU144" s="388"/>
      <c r="FV144" s="388"/>
      <c r="FW144" s="388"/>
      <c r="FX144" s="388"/>
      <c r="FY144" s="388"/>
      <c r="FZ144" s="388"/>
    </row>
    <row r="145" spans="1:12" ht="24.75" customHeight="1">
      <c r="A145" s="111" t="s">
        <v>1427</v>
      </c>
      <c r="B145" s="41"/>
      <c r="C145" s="330">
        <v>5</v>
      </c>
      <c r="D145" s="331"/>
      <c r="E145" s="331"/>
      <c r="F145" s="331">
        <f>SUM(F146:F150)</f>
        <v>984157.5</v>
      </c>
      <c r="G145" s="331">
        <f>SUM(G146:G150)</f>
        <v>137154.5</v>
      </c>
      <c r="H145" s="331"/>
      <c r="I145" s="331"/>
      <c r="J145" s="347"/>
      <c r="K145" s="348"/>
      <c r="L145" s="348"/>
    </row>
    <row r="146" spans="1:202" s="7" customFormat="1" ht="39" customHeight="1">
      <c r="A146" s="62">
        <v>112</v>
      </c>
      <c r="B146" s="50" t="s">
        <v>1428</v>
      </c>
      <c r="C146" s="50" t="s">
        <v>1429</v>
      </c>
      <c r="D146" s="48" t="s">
        <v>1420</v>
      </c>
      <c r="E146" s="48" t="s">
        <v>1430</v>
      </c>
      <c r="F146" s="48">
        <v>314003</v>
      </c>
      <c r="G146" s="48">
        <v>53000</v>
      </c>
      <c r="H146" s="48">
        <v>2017</v>
      </c>
      <c r="I146" s="48">
        <v>2021</v>
      </c>
      <c r="J146" s="89" t="s">
        <v>1338</v>
      </c>
      <c r="K146" s="48" t="s">
        <v>1431</v>
      </c>
      <c r="L146" s="91" t="s">
        <v>1432</v>
      </c>
      <c r="GQ146" s="11"/>
      <c r="GR146" s="11"/>
      <c r="GS146" s="11"/>
      <c r="GT146" s="11"/>
    </row>
    <row r="147" spans="1:198" s="11" customFormat="1" ht="42" customHeight="1">
      <c r="A147" s="111">
        <v>113</v>
      </c>
      <c r="B147" s="364" t="s">
        <v>1433</v>
      </c>
      <c r="C147" s="384" t="s">
        <v>1434</v>
      </c>
      <c r="D147" s="354" t="s">
        <v>1006</v>
      </c>
      <c r="E147" s="43" t="s">
        <v>1435</v>
      </c>
      <c r="F147" s="48">
        <v>143500</v>
      </c>
      <c r="G147" s="48">
        <v>20000</v>
      </c>
      <c r="H147" s="61">
        <v>2017.1</v>
      </c>
      <c r="I147" s="48">
        <v>2020.12</v>
      </c>
      <c r="J147" s="100" t="s">
        <v>1436</v>
      </c>
      <c r="K147" s="101" t="s">
        <v>1437</v>
      </c>
      <c r="L147" s="91" t="s">
        <v>1432</v>
      </c>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row>
    <row r="148" spans="1:198" s="11" customFormat="1" ht="25.5" customHeight="1">
      <c r="A148" s="111">
        <v>114</v>
      </c>
      <c r="B148" s="50" t="s">
        <v>1438</v>
      </c>
      <c r="C148" s="50" t="s">
        <v>1439</v>
      </c>
      <c r="D148" s="48" t="s">
        <v>602</v>
      </c>
      <c r="E148" s="48" t="s">
        <v>614</v>
      </c>
      <c r="F148" s="48">
        <v>170500</v>
      </c>
      <c r="G148" s="48">
        <v>50000</v>
      </c>
      <c r="H148" s="48">
        <v>2017.9</v>
      </c>
      <c r="I148" s="48">
        <v>2019</v>
      </c>
      <c r="J148" s="100" t="s">
        <v>1177</v>
      </c>
      <c r="K148" s="101" t="s">
        <v>1440</v>
      </c>
      <c r="L148" s="91" t="s">
        <v>1432</v>
      </c>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row>
    <row r="149" spans="1:202" s="7" customFormat="1" ht="24.75" customHeight="1">
      <c r="A149" s="40">
        <v>115</v>
      </c>
      <c r="B149" s="46" t="s">
        <v>1441</v>
      </c>
      <c r="C149" s="50" t="s">
        <v>1442</v>
      </c>
      <c r="D149" s="48" t="s">
        <v>1006</v>
      </c>
      <c r="E149" s="48" t="s">
        <v>1443</v>
      </c>
      <c r="F149" s="62">
        <v>347000</v>
      </c>
      <c r="G149" s="48">
        <v>5000</v>
      </c>
      <c r="H149" s="48">
        <v>2017</v>
      </c>
      <c r="I149" s="43">
        <v>2020</v>
      </c>
      <c r="J149" s="94" t="s">
        <v>1444</v>
      </c>
      <c r="K149" s="43" t="s">
        <v>1445</v>
      </c>
      <c r="L149" s="91" t="s">
        <v>1432</v>
      </c>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c r="BC149" s="103"/>
      <c r="BD149" s="103"/>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3"/>
      <c r="BZ149" s="103"/>
      <c r="CA149" s="103"/>
      <c r="CB149" s="103"/>
      <c r="CC149" s="103"/>
      <c r="CD149" s="103"/>
      <c r="CE149" s="103"/>
      <c r="CF149" s="103"/>
      <c r="CG149" s="103"/>
      <c r="CH149" s="103"/>
      <c r="CI149" s="103"/>
      <c r="CJ149" s="103"/>
      <c r="CK149" s="103"/>
      <c r="CL149" s="103"/>
      <c r="CM149" s="103"/>
      <c r="CN149" s="103"/>
      <c r="CO149" s="103"/>
      <c r="CP149" s="103"/>
      <c r="CQ149" s="103"/>
      <c r="CR149" s="103"/>
      <c r="CS149" s="103"/>
      <c r="CT149" s="103"/>
      <c r="CU149" s="103"/>
      <c r="CV149" s="103"/>
      <c r="CW149" s="103"/>
      <c r="CX149" s="103"/>
      <c r="CY149" s="103"/>
      <c r="CZ149" s="103"/>
      <c r="DA149" s="103"/>
      <c r="DB149" s="103"/>
      <c r="DC149" s="103"/>
      <c r="DD149" s="103"/>
      <c r="DE149" s="103"/>
      <c r="DF149" s="103"/>
      <c r="DG149" s="103"/>
      <c r="DH149" s="103"/>
      <c r="DI149" s="103"/>
      <c r="DJ149" s="103"/>
      <c r="DK149" s="103"/>
      <c r="DL149" s="103"/>
      <c r="DM149" s="103"/>
      <c r="DN149" s="103"/>
      <c r="DO149" s="103"/>
      <c r="DP149" s="103"/>
      <c r="DQ149" s="103"/>
      <c r="DR149" s="103"/>
      <c r="DS149" s="103"/>
      <c r="DT149" s="103"/>
      <c r="DU149" s="103"/>
      <c r="DV149" s="103"/>
      <c r="DW149" s="103"/>
      <c r="DX149" s="103"/>
      <c r="DY149" s="103"/>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c r="ET149" s="103"/>
      <c r="EU149" s="103"/>
      <c r="EV149" s="103"/>
      <c r="EW149" s="103"/>
      <c r="EX149" s="103"/>
      <c r="EY149" s="103"/>
      <c r="EZ149" s="103"/>
      <c r="FA149" s="103"/>
      <c r="FB149" s="103"/>
      <c r="FC149" s="103"/>
      <c r="FD149" s="103"/>
      <c r="FE149" s="103"/>
      <c r="FF149" s="103"/>
      <c r="FG149" s="103"/>
      <c r="FH149" s="103"/>
      <c r="FI149" s="103"/>
      <c r="FJ149" s="103"/>
      <c r="FK149" s="103"/>
      <c r="FL149" s="103"/>
      <c r="FM149" s="103"/>
      <c r="FN149" s="103"/>
      <c r="FO149" s="103"/>
      <c r="FP149" s="103"/>
      <c r="FQ149" s="103"/>
      <c r="FR149" s="103"/>
      <c r="FS149" s="103"/>
      <c r="FT149" s="103"/>
      <c r="FU149" s="103"/>
      <c r="FV149" s="103"/>
      <c r="FW149" s="103"/>
      <c r="FX149" s="103"/>
      <c r="FY149" s="103"/>
      <c r="FZ149" s="103"/>
      <c r="GA149" s="103"/>
      <c r="GB149" s="103"/>
      <c r="GC149" s="103"/>
      <c r="GD149" s="103"/>
      <c r="GE149" s="103"/>
      <c r="GF149" s="103"/>
      <c r="GG149" s="103"/>
      <c r="GH149" s="103"/>
      <c r="GI149" s="103"/>
      <c r="GJ149" s="103"/>
      <c r="GK149" s="103"/>
      <c r="GL149" s="103"/>
      <c r="GM149" s="103"/>
      <c r="GN149" s="103"/>
      <c r="GO149" s="103"/>
      <c r="GP149" s="11"/>
      <c r="GQ149" s="11"/>
      <c r="GR149" s="11"/>
      <c r="GS149" s="11"/>
      <c r="GT149" s="11"/>
    </row>
    <row r="150" spans="1:202" s="7" customFormat="1" ht="42" customHeight="1">
      <c r="A150" s="40">
        <v>116</v>
      </c>
      <c r="B150" s="46" t="s">
        <v>1446</v>
      </c>
      <c r="C150" s="50" t="s">
        <v>1447</v>
      </c>
      <c r="D150" s="48" t="s">
        <v>963</v>
      </c>
      <c r="E150" s="43" t="s">
        <v>1448</v>
      </c>
      <c r="F150" s="43">
        <v>9154.5</v>
      </c>
      <c r="G150" s="43">
        <v>9154.5</v>
      </c>
      <c r="H150" s="43">
        <v>2018.1</v>
      </c>
      <c r="I150" s="43">
        <v>2020</v>
      </c>
      <c r="J150" s="94" t="s">
        <v>1449</v>
      </c>
      <c r="K150" s="48" t="s">
        <v>1450</v>
      </c>
      <c r="L150" s="91" t="s">
        <v>1432</v>
      </c>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3"/>
      <c r="BZ150" s="103"/>
      <c r="CA150" s="103"/>
      <c r="CB150" s="103"/>
      <c r="CC150" s="103"/>
      <c r="CD150" s="103"/>
      <c r="CE150" s="103"/>
      <c r="CF150" s="103"/>
      <c r="CG150" s="103"/>
      <c r="CH150" s="103"/>
      <c r="CI150" s="103"/>
      <c r="CJ150" s="103"/>
      <c r="CK150" s="103"/>
      <c r="CL150" s="103"/>
      <c r="CM150" s="103"/>
      <c r="CN150" s="103"/>
      <c r="CO150" s="103"/>
      <c r="CP150" s="103"/>
      <c r="CQ150" s="103"/>
      <c r="CR150" s="103"/>
      <c r="CS150" s="103"/>
      <c r="CT150" s="103"/>
      <c r="CU150" s="103"/>
      <c r="CV150" s="103"/>
      <c r="CW150" s="103"/>
      <c r="CX150" s="103"/>
      <c r="CY150" s="103"/>
      <c r="CZ150" s="103"/>
      <c r="DA150" s="103"/>
      <c r="DB150" s="103"/>
      <c r="DC150" s="103"/>
      <c r="DD150" s="103"/>
      <c r="DE150" s="103"/>
      <c r="DF150" s="103"/>
      <c r="DG150" s="103"/>
      <c r="DH150" s="103"/>
      <c r="DI150" s="103"/>
      <c r="DJ150" s="103"/>
      <c r="DK150" s="103"/>
      <c r="DL150" s="103"/>
      <c r="DM150" s="103"/>
      <c r="DN150" s="103"/>
      <c r="DO150" s="103"/>
      <c r="DP150" s="103"/>
      <c r="DQ150" s="103"/>
      <c r="DR150" s="103"/>
      <c r="DS150" s="103"/>
      <c r="DT150" s="103"/>
      <c r="DU150" s="103"/>
      <c r="DV150" s="103"/>
      <c r="DW150" s="103"/>
      <c r="DX150" s="103"/>
      <c r="DY150" s="103"/>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c r="ET150" s="103"/>
      <c r="EU150" s="103"/>
      <c r="EV150" s="103"/>
      <c r="EW150" s="103"/>
      <c r="EX150" s="103"/>
      <c r="EY150" s="103"/>
      <c r="EZ150" s="103"/>
      <c r="FA150" s="103"/>
      <c r="FB150" s="103"/>
      <c r="FC150" s="103"/>
      <c r="FD150" s="103"/>
      <c r="FE150" s="103"/>
      <c r="FF150" s="103"/>
      <c r="FG150" s="103"/>
      <c r="FH150" s="103"/>
      <c r="FI150" s="103"/>
      <c r="FJ150" s="103"/>
      <c r="FK150" s="103"/>
      <c r="FL150" s="103"/>
      <c r="FM150" s="103"/>
      <c r="FN150" s="103"/>
      <c r="FO150" s="103"/>
      <c r="FP150" s="103"/>
      <c r="FQ150" s="103"/>
      <c r="FR150" s="103"/>
      <c r="FS150" s="103"/>
      <c r="FT150" s="103"/>
      <c r="FU150" s="103"/>
      <c r="FV150" s="103"/>
      <c r="FW150" s="103"/>
      <c r="FX150" s="103"/>
      <c r="FY150" s="103"/>
      <c r="FZ150" s="103"/>
      <c r="GA150" s="103"/>
      <c r="GB150" s="103"/>
      <c r="GC150" s="103"/>
      <c r="GD150" s="103"/>
      <c r="GE150" s="103"/>
      <c r="GF150" s="103"/>
      <c r="GG150" s="103"/>
      <c r="GH150" s="103"/>
      <c r="GI150" s="103"/>
      <c r="GJ150" s="103"/>
      <c r="GK150" s="103"/>
      <c r="GL150" s="103"/>
      <c r="GM150" s="103"/>
      <c r="GN150" s="103"/>
      <c r="GO150" s="103"/>
      <c r="GP150" s="11"/>
      <c r="GQ150" s="11"/>
      <c r="GR150" s="11"/>
      <c r="GS150" s="11"/>
      <c r="GT150" s="11"/>
    </row>
    <row r="151" spans="1:12" ht="24.75" customHeight="1">
      <c r="A151" s="111" t="s">
        <v>1451</v>
      </c>
      <c r="B151" s="41"/>
      <c r="C151" s="330">
        <v>2</v>
      </c>
      <c r="D151" s="331"/>
      <c r="E151" s="331"/>
      <c r="F151" s="331">
        <f>SUM(F152:F153)</f>
        <v>415069</v>
      </c>
      <c r="G151" s="331">
        <f>SUM(G152:G153)</f>
        <v>65000</v>
      </c>
      <c r="H151" s="331"/>
      <c r="I151" s="331"/>
      <c r="J151" s="347"/>
      <c r="K151" s="348"/>
      <c r="L151" s="348"/>
    </row>
    <row r="152" spans="1:202" s="307" customFormat="1" ht="34.5" customHeight="1">
      <c r="A152" s="111">
        <v>117</v>
      </c>
      <c r="B152" s="50" t="s">
        <v>1452</v>
      </c>
      <c r="C152" s="50" t="s">
        <v>1453</v>
      </c>
      <c r="D152" s="48" t="s">
        <v>963</v>
      </c>
      <c r="E152" s="48" t="s">
        <v>1454</v>
      </c>
      <c r="F152" s="48">
        <v>210000</v>
      </c>
      <c r="G152" s="48">
        <v>50000</v>
      </c>
      <c r="H152" s="48">
        <v>2018</v>
      </c>
      <c r="I152" s="48">
        <v>2020</v>
      </c>
      <c r="J152" s="100" t="s">
        <v>1455</v>
      </c>
      <c r="K152" s="48" t="s">
        <v>1456</v>
      </c>
      <c r="L152" s="48" t="s">
        <v>1457</v>
      </c>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19"/>
      <c r="GR152" s="19"/>
      <c r="GS152" s="19"/>
      <c r="GT152" s="19"/>
    </row>
    <row r="153" spans="1:202" s="307" customFormat="1" ht="40.5" customHeight="1">
      <c r="A153" s="62">
        <v>118</v>
      </c>
      <c r="B153" s="50" t="s">
        <v>1458</v>
      </c>
      <c r="C153" s="50" t="s">
        <v>1459</v>
      </c>
      <c r="D153" s="48" t="s">
        <v>1012</v>
      </c>
      <c r="E153" s="71" t="s">
        <v>1460</v>
      </c>
      <c r="F153" s="48">
        <v>205069</v>
      </c>
      <c r="G153" s="48">
        <v>15000</v>
      </c>
      <c r="H153" s="48">
        <v>2016</v>
      </c>
      <c r="I153" s="48">
        <v>2021</v>
      </c>
      <c r="J153" s="89" t="s">
        <v>1338</v>
      </c>
      <c r="K153" s="101" t="s">
        <v>1461</v>
      </c>
      <c r="L153" s="48" t="s">
        <v>1457</v>
      </c>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19"/>
      <c r="GR153" s="19"/>
      <c r="GS153" s="19"/>
      <c r="GT153" s="19"/>
    </row>
    <row r="154" spans="1:202" ht="14.25">
      <c r="A154" s="62" t="s">
        <v>1462</v>
      </c>
      <c r="B154" s="50"/>
      <c r="C154" s="69">
        <v>1</v>
      </c>
      <c r="D154" s="62"/>
      <c r="E154" s="62"/>
      <c r="F154" s="62">
        <f>SUM(F155)</f>
        <v>500000</v>
      </c>
      <c r="G154" s="62">
        <f>SUM(G155)</f>
        <v>10000</v>
      </c>
      <c r="H154" s="101"/>
      <c r="I154" s="101"/>
      <c r="J154" s="89" t="s">
        <v>1463</v>
      </c>
      <c r="K154" s="48"/>
      <c r="L154" s="48"/>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c r="DS154" s="155"/>
      <c r="DT154" s="155"/>
      <c r="DU154" s="155"/>
      <c r="DV154" s="155"/>
      <c r="DW154" s="155"/>
      <c r="DX154" s="155"/>
      <c r="DY154" s="155"/>
      <c r="DZ154" s="155"/>
      <c r="EA154" s="155"/>
      <c r="EB154" s="155"/>
      <c r="EC154" s="155"/>
      <c r="ED154" s="155"/>
      <c r="EE154" s="155"/>
      <c r="EF154" s="155"/>
      <c r="EG154" s="155"/>
      <c r="EH154" s="155"/>
      <c r="EI154" s="155"/>
      <c r="EJ154" s="155"/>
      <c r="EK154" s="155"/>
      <c r="EL154" s="155"/>
      <c r="EM154" s="155"/>
      <c r="EN154" s="155"/>
      <c r="EO154" s="155"/>
      <c r="EP154" s="155"/>
      <c r="EQ154" s="155"/>
      <c r="ER154" s="155"/>
      <c r="ES154" s="155"/>
      <c r="ET154" s="155"/>
      <c r="EU154" s="155"/>
      <c r="EV154" s="155"/>
      <c r="EW154" s="155"/>
      <c r="EX154" s="155"/>
      <c r="EY154" s="155"/>
      <c r="EZ154" s="155"/>
      <c r="FA154" s="155"/>
      <c r="FB154" s="155"/>
      <c r="FC154" s="155"/>
      <c r="FD154" s="155"/>
      <c r="FE154" s="155"/>
      <c r="FF154" s="155"/>
      <c r="FG154" s="155"/>
      <c r="FH154" s="155"/>
      <c r="FI154" s="155"/>
      <c r="FJ154" s="155"/>
      <c r="FK154" s="155"/>
      <c r="FL154" s="155"/>
      <c r="FM154" s="155"/>
      <c r="FN154" s="155"/>
      <c r="FO154" s="155"/>
      <c r="FP154" s="155"/>
      <c r="FQ154" s="155"/>
      <c r="FR154" s="155"/>
      <c r="FS154" s="155"/>
      <c r="FT154" s="155"/>
      <c r="FU154" s="155"/>
      <c r="FV154" s="155"/>
      <c r="FW154" s="155"/>
      <c r="FX154" s="155"/>
      <c r="FY154" s="155"/>
      <c r="FZ154" s="155"/>
      <c r="GA154" s="155"/>
      <c r="GB154" s="155"/>
      <c r="GC154" s="155"/>
      <c r="GD154" s="155"/>
      <c r="GE154" s="155"/>
      <c r="GF154" s="155"/>
      <c r="GG154" s="155"/>
      <c r="GH154" s="155"/>
      <c r="GI154" s="155"/>
      <c r="GJ154" s="155"/>
      <c r="GK154" s="155"/>
      <c r="GL154" s="155"/>
      <c r="GM154" s="155"/>
      <c r="GN154" s="155"/>
      <c r="GO154" s="155"/>
      <c r="GP154" s="155"/>
      <c r="GQ154" s="155"/>
      <c r="GR154" s="155"/>
      <c r="GS154" s="155"/>
      <c r="GT154" s="155"/>
    </row>
    <row r="155" spans="1:12" s="308" customFormat="1" ht="24" customHeight="1">
      <c r="A155" s="244">
        <v>119</v>
      </c>
      <c r="B155" s="55" t="s">
        <v>1464</v>
      </c>
      <c r="C155" s="50" t="s">
        <v>1465</v>
      </c>
      <c r="D155" s="52" t="s">
        <v>1223</v>
      </c>
      <c r="E155" s="91" t="s">
        <v>893</v>
      </c>
      <c r="F155" s="120">
        <v>500000</v>
      </c>
      <c r="G155" s="91">
        <v>10000</v>
      </c>
      <c r="H155" s="48">
        <v>2018</v>
      </c>
      <c r="I155" s="126">
        <v>2022</v>
      </c>
      <c r="J155" s="138"/>
      <c r="K155" s="97" t="s">
        <v>1466</v>
      </c>
      <c r="L155" s="91" t="s">
        <v>623</v>
      </c>
    </row>
    <row r="156" spans="1:12" ht="24.75" customHeight="1">
      <c r="A156" s="111" t="s">
        <v>1467</v>
      </c>
      <c r="B156" s="41"/>
      <c r="C156" s="330">
        <v>5</v>
      </c>
      <c r="D156" s="331"/>
      <c r="E156" s="331"/>
      <c r="F156" s="368">
        <f>SUM(F157:F161)</f>
        <v>568886.48</v>
      </c>
      <c r="G156" s="368">
        <f>SUM(G157:G161)</f>
        <v>31000</v>
      </c>
      <c r="H156" s="331"/>
      <c r="I156" s="331"/>
      <c r="J156" s="347"/>
      <c r="K156" s="348"/>
      <c r="L156" s="348"/>
    </row>
    <row r="157" spans="1:187" s="11" customFormat="1" ht="27" customHeight="1">
      <c r="A157" s="62">
        <v>120</v>
      </c>
      <c r="B157" s="55" t="s">
        <v>1468</v>
      </c>
      <c r="C157" s="50" t="s">
        <v>1469</v>
      </c>
      <c r="D157" s="52" t="s">
        <v>1018</v>
      </c>
      <c r="E157" s="91" t="s">
        <v>893</v>
      </c>
      <c r="F157" s="91">
        <v>130700</v>
      </c>
      <c r="G157" s="264">
        <v>10000</v>
      </c>
      <c r="H157" s="48">
        <v>2016</v>
      </c>
      <c r="I157" s="126">
        <v>2020</v>
      </c>
      <c r="J157" s="138"/>
      <c r="K157" s="91" t="s">
        <v>1470</v>
      </c>
      <c r="L157" s="91" t="s">
        <v>623</v>
      </c>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row>
    <row r="158" spans="1:256" s="13" customFormat="1" ht="27.75" customHeight="1">
      <c r="A158" s="111">
        <v>121</v>
      </c>
      <c r="B158" s="50" t="s">
        <v>1471</v>
      </c>
      <c r="C158" s="50" t="s">
        <v>1472</v>
      </c>
      <c r="D158" s="48" t="s">
        <v>963</v>
      </c>
      <c r="E158" s="48" t="s">
        <v>1473</v>
      </c>
      <c r="F158" s="48">
        <v>12002</v>
      </c>
      <c r="G158" s="48">
        <v>3000</v>
      </c>
      <c r="H158" s="48">
        <v>2018</v>
      </c>
      <c r="I158" s="126">
        <v>2020</v>
      </c>
      <c r="J158" s="100"/>
      <c r="K158" s="101" t="s">
        <v>1392</v>
      </c>
      <c r="L158" s="91" t="s">
        <v>623</v>
      </c>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11"/>
      <c r="GR158" s="11"/>
      <c r="GS158" s="11"/>
      <c r="GT158" s="11"/>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row>
    <row r="159" spans="1:256" s="309" customFormat="1" ht="40.5" customHeight="1">
      <c r="A159" s="111">
        <v>122</v>
      </c>
      <c r="B159" s="50" t="s">
        <v>1474</v>
      </c>
      <c r="C159" s="50" t="s">
        <v>1475</v>
      </c>
      <c r="D159" s="48" t="s">
        <v>963</v>
      </c>
      <c r="E159" s="48" t="s">
        <v>1476</v>
      </c>
      <c r="F159" s="48">
        <v>216362</v>
      </c>
      <c r="G159" s="48">
        <v>2000</v>
      </c>
      <c r="H159" s="101" t="s">
        <v>1185</v>
      </c>
      <c r="I159" s="101" t="s">
        <v>795</v>
      </c>
      <c r="J159" s="100" t="s">
        <v>1477</v>
      </c>
      <c r="K159" s="101" t="s">
        <v>897</v>
      </c>
      <c r="L159" s="48" t="s">
        <v>898</v>
      </c>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11"/>
      <c r="GQ159" s="11"/>
      <c r="GR159" s="11"/>
      <c r="GS159" s="11"/>
      <c r="GT159" s="11"/>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row>
    <row r="160" spans="1:256" s="12" customFormat="1" ht="51.75" customHeight="1">
      <c r="A160" s="62">
        <v>123</v>
      </c>
      <c r="B160" s="50" t="s">
        <v>1478</v>
      </c>
      <c r="C160" s="50" t="s">
        <v>1479</v>
      </c>
      <c r="D160" s="48" t="s">
        <v>1223</v>
      </c>
      <c r="E160" s="48" t="s">
        <v>695</v>
      </c>
      <c r="F160" s="48">
        <v>160000</v>
      </c>
      <c r="G160" s="48">
        <v>5000</v>
      </c>
      <c r="H160" s="48">
        <v>2018.12</v>
      </c>
      <c r="I160" s="48">
        <v>2022.11</v>
      </c>
      <c r="J160" s="100"/>
      <c r="K160" s="101" t="s">
        <v>1480</v>
      </c>
      <c r="L160" s="91" t="s">
        <v>623</v>
      </c>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c r="IU160" s="11"/>
      <c r="IV160" s="11"/>
    </row>
    <row r="161" spans="1:202" s="7" customFormat="1" ht="54" customHeight="1">
      <c r="A161" s="111">
        <v>124</v>
      </c>
      <c r="B161" s="46" t="s">
        <v>1481</v>
      </c>
      <c r="C161" s="46" t="s">
        <v>1482</v>
      </c>
      <c r="D161" s="385" t="s">
        <v>1006</v>
      </c>
      <c r="E161" s="385" t="s">
        <v>518</v>
      </c>
      <c r="F161" s="386">
        <v>49822.48</v>
      </c>
      <c r="G161" s="62">
        <v>11000</v>
      </c>
      <c r="H161" s="197">
        <v>2017.3</v>
      </c>
      <c r="I161" s="197">
        <v>2020.3</v>
      </c>
      <c r="J161" s="100"/>
      <c r="K161" s="43" t="s">
        <v>1483</v>
      </c>
      <c r="L161" s="91" t="s">
        <v>623</v>
      </c>
      <c r="GQ161" s="11"/>
      <c r="GR161" s="11"/>
      <c r="GS161" s="11"/>
      <c r="GT161" s="11"/>
    </row>
  </sheetData>
  <sheetProtection/>
  <mergeCells count="41">
    <mergeCell ref="A1:B1"/>
    <mergeCell ref="A2:K2"/>
    <mergeCell ref="A3:B3"/>
    <mergeCell ref="C3:E3"/>
    <mergeCell ref="F3:J3"/>
    <mergeCell ref="B4:E4"/>
    <mergeCell ref="F4:I4"/>
    <mergeCell ref="A8:B8"/>
    <mergeCell ref="A21:B21"/>
    <mergeCell ref="A25:B25"/>
    <mergeCell ref="A26:B26"/>
    <mergeCell ref="A34:B34"/>
    <mergeCell ref="A39:B39"/>
    <mergeCell ref="A40:B40"/>
    <mergeCell ref="A44:B44"/>
    <mergeCell ref="A57:B57"/>
    <mergeCell ref="A63:B63"/>
    <mergeCell ref="A65:B65"/>
    <mergeCell ref="A68:B68"/>
    <mergeCell ref="A69:B69"/>
    <mergeCell ref="A78:B78"/>
    <mergeCell ref="A100:B100"/>
    <mergeCell ref="A101:B101"/>
    <mergeCell ref="A102:B102"/>
    <mergeCell ref="A104:B104"/>
    <mergeCell ref="A106:B106"/>
    <mergeCell ref="A112:B112"/>
    <mergeCell ref="A113:B113"/>
    <mergeCell ref="A120:B120"/>
    <mergeCell ref="A122:B122"/>
    <mergeCell ref="A124:B124"/>
    <mergeCell ref="A133:B133"/>
    <mergeCell ref="A141:B141"/>
    <mergeCell ref="A145:B145"/>
    <mergeCell ref="A151:B151"/>
    <mergeCell ref="A154:B154"/>
    <mergeCell ref="A156:B156"/>
    <mergeCell ref="A4:A5"/>
    <mergeCell ref="J4:J5"/>
    <mergeCell ref="K4:K5"/>
    <mergeCell ref="L4:L5"/>
  </mergeCells>
  <conditionalFormatting sqref="B66:B67 B70:B72 B80:B83">
    <cfRule type="expression" priority="1" dxfId="0" stopIfTrue="1">
      <formula>AND(COUNTIF(#REF!,B66)+COUNTIF(#REF!,B66)+COUNTIF(#REF!,B66)+COUNTIF(#REF!,B66)&gt;1,NOT(ISBLANK(B66)))</formula>
    </cfRule>
  </conditionalFormatting>
  <dataValidations count="6">
    <dataValidation type="date" allowBlank="1" showInputMessage="1" showErrorMessage="1" sqref="H19 J105 J107 J121 J125 J128 J130 J155 J157 J135:J139">
      <formula1>201201</formula1>
      <formula2>202512</formula2>
    </dataValidation>
    <dataValidation type="textLength" allowBlank="1" showInputMessage="1" showErrorMessage="1" sqref="C19 C32 H32 C61 C93 C103 C123 C128 C138 C88:C91 C130:C132">
      <formula1>1</formula1>
      <formula2>60</formula2>
    </dataValidation>
    <dataValidation type="whole" operator="greaterThanOrEqual" allowBlank="1" showInputMessage="1" showErrorMessage="1" sqref="F19:G19 F32:G32 F73:G73 F93 G105 F107:G107 G118 F121 F123:G123 F128:G128 F130:G130 F132:G132 J132 G134 G136 G139 F155 G157 F137:G138 F89:G92">
      <formula1>1</formula1>
    </dataValidation>
    <dataValidation type="date" allowBlank="1" showInputMessage="1" showErrorMessage="1" sqref="I32 I61 H103 H105 H107 H132 H139">
      <formula1>2012</formula1>
      <formula2>2022</formula2>
    </dataValidation>
    <dataValidation type="date" allowBlank="1" showInputMessage="1" showErrorMessage="1" sqref="J32 J61 I103 I105 I107 I132 I134:I140">
      <formula1>2019</formula1>
      <formula2>2025</formula2>
    </dataValidation>
    <dataValidation type="list" allowBlank="1" showInputMessage="1" showErrorMessage="1" sqref="E73 E105 E121 E128 E155 E157 E89:E92 E130:E132 E134:E139">
      <formula1>"楚雄市,双柏县,牟定县,南华县,姚安县,大姚县,永仁县,元谋县,武定县,禄丰县"</formula1>
    </dataValidation>
  </dataValidations>
  <printOptions horizontalCentered="1"/>
  <pageMargins left="0" right="0" top="0.94" bottom="0.79" header="0.12" footer="0.12"/>
  <pageSetup horizontalDpi="600" verticalDpi="600"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王永琼 2014-10-08</dc:creator>
  <cp:keywords/>
  <dc:description>作者：云南省发改委重点处(p:YNSFGWZDC)</dc:description>
  <cp:lastModifiedBy>MC SYSTEM</cp:lastModifiedBy>
  <cp:lastPrinted>2019-02-12T09:26:24Z</cp:lastPrinted>
  <dcterms:created xsi:type="dcterms:W3CDTF">2011-09-07T02:10:15Z</dcterms:created>
  <dcterms:modified xsi:type="dcterms:W3CDTF">2019-02-20T10:13:52Z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y fmtid="{D5CDD505-2E9C-101B-9397-08002B2CF9AE}" pid="4" name="KSOReadingLayo">
    <vt:bool>true</vt:bool>
  </property>
</Properties>
</file>